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640" yWindow="45" windowWidth="12615" windowHeight="9660"/>
  </bookViews>
  <sheets>
    <sheet name="2017" sheetId="6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33" i="6"/>
  <c r="T75"/>
  <c r="T73"/>
  <c r="T74"/>
  <c r="T60"/>
  <c r="T61"/>
  <c r="T67"/>
  <c r="T50"/>
  <c r="T72" l="1"/>
  <c r="T70"/>
  <c r="T69"/>
  <c r="T68"/>
  <c r="T66"/>
  <c r="T62"/>
  <c r="T59"/>
  <c r="T56"/>
  <c r="T54"/>
  <c r="T51"/>
  <c r="Q30"/>
  <c r="Q31"/>
  <c r="Q32"/>
  <c r="Q28"/>
  <c r="Q29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8"/>
  <c r="Q75"/>
  <c r="Q74"/>
  <c r="Q73"/>
  <c r="Q72"/>
  <c r="P71"/>
  <c r="O71"/>
  <c r="N71"/>
  <c r="M71"/>
  <c r="L71"/>
  <c r="L79" s="1"/>
  <c r="K71"/>
  <c r="J71"/>
  <c r="I71"/>
  <c r="H71"/>
  <c r="G71"/>
  <c r="F71"/>
  <c r="E71"/>
  <c r="Q70"/>
  <c r="Q69"/>
  <c r="Q68"/>
  <c r="Q67"/>
  <c r="Q66"/>
  <c r="P65"/>
  <c r="O65"/>
  <c r="N65"/>
  <c r="M65"/>
  <c r="L65"/>
  <c r="K65"/>
  <c r="J65"/>
  <c r="I65"/>
  <c r="H65"/>
  <c r="G65"/>
  <c r="F65"/>
  <c r="E65"/>
  <c r="P64"/>
  <c r="O79"/>
  <c r="N79"/>
  <c r="M79"/>
  <c r="J79"/>
  <c r="I79"/>
  <c r="H79"/>
  <c r="G79"/>
  <c r="F79"/>
  <c r="Q62"/>
  <c r="Q61"/>
  <c r="Q60"/>
  <c r="Q59"/>
  <c r="P58"/>
  <c r="O58"/>
  <c r="N58"/>
  <c r="M58"/>
  <c r="L58"/>
  <c r="K58"/>
  <c r="J58"/>
  <c r="I58"/>
  <c r="H58"/>
  <c r="G58"/>
  <c r="F58"/>
  <c r="E58"/>
  <c r="Q56"/>
  <c r="P55"/>
  <c r="O55"/>
  <c r="N55"/>
  <c r="M55"/>
  <c r="L55"/>
  <c r="K55"/>
  <c r="J55"/>
  <c r="I55"/>
  <c r="H55"/>
  <c r="G55"/>
  <c r="G77" s="1"/>
  <c r="F55"/>
  <c r="F77" s="1"/>
  <c r="E55"/>
  <c r="Q54"/>
  <c r="N77"/>
  <c r="J77"/>
  <c r="Q51"/>
  <c r="Q50"/>
  <c r="P36"/>
  <c r="O36"/>
  <c r="N36"/>
  <c r="M36"/>
  <c r="L36"/>
  <c r="K36"/>
  <c r="J36"/>
  <c r="I36"/>
  <c r="H36"/>
  <c r="G36"/>
  <c r="F36"/>
  <c r="E36"/>
  <c r="Q36" s="1"/>
  <c r="P34"/>
  <c r="P35" s="1"/>
  <c r="O34"/>
  <c r="O35" s="1"/>
  <c r="N34"/>
  <c r="N35" s="1"/>
  <c r="M34"/>
  <c r="L34"/>
  <c r="L35" s="1"/>
  <c r="K34"/>
  <c r="K35" s="1"/>
  <c r="J34"/>
  <c r="J35" s="1"/>
  <c r="I34"/>
  <c r="H34"/>
  <c r="H35" s="1"/>
  <c r="G34"/>
  <c r="G35" s="1"/>
  <c r="F34"/>
  <c r="F35" s="1"/>
  <c r="E34"/>
  <c r="P33"/>
  <c r="O33"/>
  <c r="N33"/>
  <c r="M33"/>
  <c r="L33"/>
  <c r="K33"/>
  <c r="J33"/>
  <c r="I33"/>
  <c r="H33"/>
  <c r="G33"/>
  <c r="F33"/>
  <c r="E35" l="1"/>
  <c r="I35"/>
  <c r="M35"/>
  <c r="I77"/>
  <c r="I76" s="1"/>
  <c r="I80" s="1"/>
  <c r="P79"/>
  <c r="H77"/>
  <c r="H78" s="1"/>
  <c r="L77"/>
  <c r="L78" s="1"/>
  <c r="Q71"/>
  <c r="T71"/>
  <c r="Q55"/>
  <c r="M77"/>
  <c r="M76" s="1"/>
  <c r="M80" s="1"/>
  <c r="T52"/>
  <c r="P77"/>
  <c r="P78" s="1"/>
  <c r="Q57"/>
  <c r="Q58"/>
  <c r="T58"/>
  <c r="Q63"/>
  <c r="T63"/>
  <c r="E79"/>
  <c r="Q65"/>
  <c r="K77"/>
  <c r="K76" s="1"/>
  <c r="O77"/>
  <c r="O76" s="1"/>
  <c r="O80" s="1"/>
  <c r="K79"/>
  <c r="E77"/>
  <c r="Q33"/>
  <c r="Q34"/>
  <c r="G76"/>
  <c r="G80" s="1"/>
  <c r="G78"/>
  <c r="F78"/>
  <c r="F76"/>
  <c r="F80" s="1"/>
  <c r="J78"/>
  <c r="J76"/>
  <c r="J80" s="1"/>
  <c r="N78"/>
  <c r="N76"/>
  <c r="N80" s="1"/>
  <c r="Q52"/>
  <c r="Q64"/>
  <c r="I78" l="1"/>
  <c r="L76"/>
  <c r="L80" s="1"/>
  <c r="H76"/>
  <c r="H80" s="1"/>
  <c r="Q35"/>
  <c r="Q79"/>
  <c r="T79"/>
  <c r="T57"/>
  <c r="K78"/>
  <c r="E78"/>
  <c r="E76"/>
  <c r="M78"/>
  <c r="P76"/>
  <c r="P80" s="1"/>
  <c r="O78"/>
  <c r="Q77"/>
  <c r="Q76" s="1"/>
  <c r="Q80" s="1"/>
  <c r="T65"/>
  <c r="T55"/>
  <c r="T64"/>
  <c r="K80"/>
  <c r="T77" l="1"/>
  <c r="T76"/>
  <c r="E80"/>
  <c r="Q78"/>
  <c r="T78" l="1"/>
  <c r="T80"/>
</calcChain>
</file>

<file path=xl/sharedStrings.xml><?xml version="1.0" encoding="utf-8"?>
<sst xmlns="http://schemas.openxmlformats.org/spreadsheetml/2006/main" count="141" uniqueCount="53">
  <si>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</si>
  <si>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</si>
  <si>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</si>
  <si>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</si>
  <si>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</si>
  <si>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</si>
  <si>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</si>
  <si>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</si>
  <si>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</si>
  <si>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</si>
  <si>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</si>
  <si>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</si>
  <si>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№№ п/п</t>
  </si>
  <si>
    <t>Номер договора</t>
  </si>
  <si>
    <t>Наименование</t>
  </si>
  <si>
    <t>Уровень напряж.</t>
  </si>
  <si>
    <t>Кузьменко Н.В.</t>
  </si>
  <si>
    <t>ИП Лоскутов Н.В.</t>
  </si>
  <si>
    <t>МУП "ДК им.Ленина"</t>
  </si>
  <si>
    <t>ИП Балакин В.А.</t>
  </si>
  <si>
    <t>ООО ИФК "Флора-Групп"</t>
  </si>
  <si>
    <t>ООО УК "ЦДК"</t>
  </si>
  <si>
    <t>ООО КПК "Любец"</t>
  </si>
  <si>
    <t>Григорьева С.В.</t>
  </si>
  <si>
    <t>ООО "Оникс"</t>
  </si>
  <si>
    <t>ООО "Блок"</t>
  </si>
  <si>
    <t>ООО "РУС-ДЯМЭЙ"</t>
  </si>
  <si>
    <t>Гаражи на ул.Малеева</t>
  </si>
  <si>
    <t>Гончаров А.А.</t>
  </si>
  <si>
    <t>ООО "ЦМК"</t>
  </si>
  <si>
    <t>ООО "ПКФ-ГазНефтеМаш"</t>
  </si>
  <si>
    <t>ООО "Ориентир Плюс"</t>
  </si>
  <si>
    <t>НН</t>
  </si>
  <si>
    <t>ОАО "Роспечать"</t>
  </si>
  <si>
    <t>СН2</t>
  </si>
  <si>
    <t>Иванов А.В.</t>
  </si>
  <si>
    <t>ВН</t>
  </si>
  <si>
    <t>Всего:</t>
  </si>
  <si>
    <t>Мощность, квт</t>
  </si>
  <si>
    <t>в том числе абоненты:</t>
  </si>
  <si>
    <t>ООО УО "РМД"</t>
  </si>
  <si>
    <t>ООО "Девелопмент-Групп"</t>
  </si>
  <si>
    <t>потери</t>
  </si>
  <si>
    <t>Электропотребление, тыс.кВтч</t>
  </si>
  <si>
    <t>ООО "КОВРОВ-МОЛЛ" (собст.потр.)</t>
  </si>
  <si>
    <t>ООО "Ковровский газовый завод"</t>
  </si>
  <si>
    <t>поступление в сеть</t>
  </si>
  <si>
    <t>2017 г.</t>
  </si>
  <si>
    <t>ООО "МагнитЭнерго"</t>
  </si>
  <si>
    <t>2017г.</t>
  </si>
  <si>
    <t>Гарантирующий поставщик ПАО "Владимирэнергосбыт"</t>
  </si>
  <si>
    <t>Объем покупки мощности  ООО "КОВРОВ-МОЛЛ" и его потребителей на 2017 год</t>
  </si>
  <si>
    <t>Оъем покупки  электроэнергии по потребителям ООО "КОВРОВ-МОЛЛ"на 2017 год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</si>
</sst>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_р_._-;\-* #,##0.000_р_._-;_-* &quot;-&quot;??_р_._-;_-@_-"/>
    <numFmt numFmtId="166" formatCode="_-* #,##0.0_р_._-;\-* #,##0.0_р_._-;_-* &quot;-&quot;?_р_._-;_-@_-"/>
    <numFmt numFmtId="167" formatCode="_-* #,##0.00_р_._-;\-* #,##0.00_р_._-;_-* &quot;-&quot;?_р_._-;_-@_-"/>
    <numFmt numFmtId="168" formatCode="0.0"/>
  </numFmts>
  <fonts count="15">
    <font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b/>
      <u/>
      <sz val="11"/>
      <color theme="1"/>
      <name val="Cambria"/>
      <family val="1"/>
      <charset val="204"/>
      <scheme val="major"/>
    </font>
    <font>
      <sz val="10"/>
      <color theme="1"/>
      <name val="Calibri"/>
      <family val="2"/>
      <charset val="204"/>
      <scheme val="minor"/>
    </font>
    <font>
      <sz val="8"/>
      <color theme="1"/>
      <name val="Cambria"/>
      <family val="1"/>
      <charset val="204"/>
      <scheme val="major"/>
    </font>
    <font>
      <b/>
      <sz val="8"/>
      <color rgb="FFFF0000"/>
      <name val="Cambria"/>
      <family val="1"/>
      <charset val="204"/>
      <scheme val="major"/>
    </font>
    <font>
      <b/>
      <sz val="10"/>
      <color rgb="FFFF0000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sz val="9"/>
      <color theme="1"/>
      <name val="Calibri"/>
      <family val="2"/>
      <charset val="204"/>
      <scheme val="minor"/>
    </font>
    <font>
      <b/>
      <sz val="9"/>
      <color theme="3" tint="0.59999389629810485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color theme="5" tint="0.3999755851924192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8">
    <xf numFmtId="0" fontId="0" fillId="0" borderId="0" xfId="0"/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Border="1"/>
    <xf numFmtId="0" fontId="1" fillId="3" borderId="1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164" fontId="5" fillId="2" borderId="1" xfId="1" applyNumberFormat="1" applyFont="1" applyFill="1" applyBorder="1" applyAlignment="1">
      <alignment horizontal="center"/>
    </xf>
    <xf numFmtId="165" fontId="5" fillId="0" borderId="1" xfId="0" applyNumberFormat="1" applyFont="1" applyBorder="1"/>
    <xf numFmtId="165" fontId="5" fillId="0" borderId="0" xfId="0" applyNumberFormat="1" applyFont="1" applyBorder="1"/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164" fontId="5" fillId="3" borderId="1" xfId="1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166" fontId="4" fillId="0" borderId="0" xfId="0" applyNumberFormat="1" applyFont="1"/>
    <xf numFmtId="0" fontId="8" fillId="3" borderId="1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166" fontId="9" fillId="0" borderId="1" xfId="0" applyNumberFormat="1" applyFont="1" applyBorder="1"/>
    <xf numFmtId="0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7" fontId="9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2" borderId="1" xfId="0" applyFont="1" applyFill="1" applyBorder="1"/>
    <xf numFmtId="0" fontId="8" fillId="0" borderId="1" xfId="0" applyFont="1" applyBorder="1"/>
    <xf numFmtId="0" fontId="8" fillId="0" borderId="1" xfId="0" applyNumberFormat="1" applyFont="1" applyBorder="1" applyAlignment="1">
      <alignment horizontal="center"/>
    </xf>
    <xf numFmtId="0" fontId="9" fillId="0" borderId="1" xfId="0" applyFont="1" applyBorder="1"/>
    <xf numFmtId="43" fontId="9" fillId="0" borderId="1" xfId="0" applyNumberFormat="1" applyFont="1" applyBorder="1"/>
    <xf numFmtId="0" fontId="9" fillId="5" borderId="1" xfId="0" applyFont="1" applyFill="1" applyBorder="1"/>
    <xf numFmtId="0" fontId="8" fillId="5" borderId="1" xfId="0" applyFont="1" applyFill="1" applyBorder="1"/>
    <xf numFmtId="166" fontId="9" fillId="5" borderId="1" xfId="0" applyNumberFormat="1" applyFont="1" applyFill="1" applyBorder="1"/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4" fillId="0" borderId="0" xfId="0" applyFont="1"/>
    <xf numFmtId="0" fontId="8" fillId="4" borderId="5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166" fontId="9" fillId="4" borderId="5" xfId="0" applyNumberFormat="1" applyFont="1" applyFill="1" applyBorder="1"/>
    <xf numFmtId="166" fontId="10" fillId="4" borderId="5" xfId="0" applyNumberFormat="1" applyFont="1" applyFill="1" applyBorder="1"/>
    <xf numFmtId="166" fontId="11" fillId="4" borderId="5" xfId="0" applyNumberFormat="1" applyFont="1" applyFill="1" applyBorder="1"/>
    <xf numFmtId="166" fontId="12" fillId="4" borderId="5" xfId="0" applyNumberFormat="1" applyFont="1" applyFill="1" applyBorder="1"/>
    <xf numFmtId="166" fontId="13" fillId="4" borderId="5" xfId="0" applyNumberFormat="1" applyFont="1" applyFill="1" applyBorder="1"/>
    <xf numFmtId="0" fontId="0" fillId="0" borderId="0" xfId="0" applyBorder="1" applyAlignment="1">
      <alignment horizontal="center" vertical="center"/>
    </xf>
    <xf numFmtId="166" fontId="4" fillId="0" borderId="0" xfId="0" applyNumberFormat="1" applyFont="1" applyBorder="1"/>
    <xf numFmtId="0" fontId="0" fillId="0" borderId="8" xfId="0" applyBorder="1" applyAlignment="1">
      <alignment horizontal="center" vertical="center"/>
    </xf>
    <xf numFmtId="166" fontId="4" fillId="0" borderId="8" xfId="0" applyNumberFormat="1" applyFont="1" applyBorder="1"/>
    <xf numFmtId="0" fontId="1" fillId="4" borderId="5" xfId="0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vertical="center"/>
    </xf>
    <xf numFmtId="164" fontId="7" fillId="4" borderId="5" xfId="1" applyNumberFormat="1" applyFont="1" applyFill="1" applyBorder="1" applyAlignment="1">
      <alignment horizontal="center"/>
    </xf>
    <xf numFmtId="164" fontId="5" fillId="4" borderId="5" xfId="0" applyNumberFormat="1" applyFont="1" applyFill="1" applyBorder="1"/>
    <xf numFmtId="0" fontId="1" fillId="0" borderId="0" xfId="0" applyFont="1" applyBorder="1" applyAlignment="1">
      <alignment horizontal="center" vertical="center"/>
    </xf>
    <xf numFmtId="168" fontId="5" fillId="0" borderId="0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164" fontId="5" fillId="2" borderId="8" xfId="0" applyNumberFormat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1"/>
  <sheetViews>
    <sheetView tabSelected="1" topLeftCell="A20" workbookViewId="0">
      <selection activeCell="N2" sqref="N2"/>
    </sheetView>
  </sheetViews>
  <sheetFormatPr defaultRowHeight="15"/>
  <cols>
    <col min="1" max="1" width="5.5703125" customWidth="1"/>
    <col min="2" max="2" width="10.42578125" customWidth="1"/>
    <col min="3" max="3" width="23.7109375" customWidth="1"/>
    <col min="4" max="4" width="8" customWidth="1"/>
    <col min="5" max="16" width="9.85546875" customWidth="1"/>
    <col min="17" max="17" width="11.7109375" customWidth="1"/>
    <col min="18" max="19" width="9.85546875" customWidth="1"/>
    <col min="20" max="20" width="11.28515625" customWidth="1"/>
  </cols>
  <sheetData>
    <row r="1" spans="1:19">
      <c r="A1" s="58" t="s">
        <v>50</v>
      </c>
      <c r="C1" s="58"/>
    </row>
    <row r="3" spans="1:19">
      <c r="A3" s="42" t="s">
        <v>51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9">
      <c r="R4" s="20"/>
    </row>
    <row r="5" spans="1:19">
      <c r="A5" s="43" t="s">
        <v>12</v>
      </c>
      <c r="B5" s="43" t="s">
        <v>13</v>
      </c>
      <c r="C5" s="46" t="s">
        <v>14</v>
      </c>
      <c r="D5" s="43" t="s">
        <v>15</v>
      </c>
      <c r="E5" s="47" t="s">
        <v>38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76"/>
      <c r="S5" s="74"/>
    </row>
    <row r="6" spans="1:19">
      <c r="A6" s="44"/>
      <c r="B6" s="44"/>
      <c r="C6" s="46"/>
      <c r="D6" s="44"/>
      <c r="E6" s="46" t="s">
        <v>0</v>
      </c>
      <c r="F6" s="46" t="s">
        <v>1</v>
      </c>
      <c r="G6" s="46" t="s">
        <v>2</v>
      </c>
      <c r="H6" s="46" t="s">
        <v>3</v>
      </c>
      <c r="I6" s="46" t="s">
        <v>4</v>
      </c>
      <c r="J6" s="46" t="s">
        <v>5</v>
      </c>
      <c r="K6" s="46" t="s">
        <v>6</v>
      </c>
      <c r="L6" s="46" t="s">
        <v>7</v>
      </c>
      <c r="M6" s="46" t="s">
        <v>8</v>
      </c>
      <c r="N6" s="46" t="s">
        <v>9</v>
      </c>
      <c r="O6" s="46" t="s">
        <v>10</v>
      </c>
      <c r="P6" s="46" t="s">
        <v>11</v>
      </c>
      <c r="Q6" s="70" t="s">
        <v>49</v>
      </c>
      <c r="R6" s="76"/>
      <c r="S6" s="74"/>
    </row>
    <row r="7" spans="1:19">
      <c r="A7" s="45"/>
      <c r="B7" s="45"/>
      <c r="C7" s="46"/>
      <c r="D7" s="45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70"/>
      <c r="R7" s="76"/>
      <c r="S7" s="74"/>
    </row>
    <row r="8" spans="1:19">
      <c r="A8" s="8">
        <v>1</v>
      </c>
      <c r="B8" s="9">
        <v>290</v>
      </c>
      <c r="C8" s="10" t="s">
        <v>44</v>
      </c>
      <c r="D8" s="9" t="s">
        <v>36</v>
      </c>
      <c r="E8" s="18">
        <v>376.9</v>
      </c>
      <c r="F8" s="18">
        <v>380</v>
      </c>
      <c r="G8" s="18">
        <v>380</v>
      </c>
      <c r="H8" s="18">
        <v>380.1</v>
      </c>
      <c r="I8" s="18">
        <v>380.2</v>
      </c>
      <c r="J8" s="18">
        <v>380.2</v>
      </c>
      <c r="K8" s="18">
        <v>380.2</v>
      </c>
      <c r="L8" s="18">
        <v>380.2</v>
      </c>
      <c r="M8" s="18">
        <v>380.2</v>
      </c>
      <c r="N8" s="18">
        <v>380.2</v>
      </c>
      <c r="O8" s="18">
        <v>380.2</v>
      </c>
      <c r="P8" s="18">
        <v>380.1</v>
      </c>
      <c r="Q8" s="71">
        <f>AVERAGE((E8+F8+G8+H8+I8+J8+K8+L8+M8+N8+O8+P8)/12)</f>
        <v>379.875</v>
      </c>
      <c r="R8" s="77"/>
      <c r="S8" s="75"/>
    </row>
    <row r="9" spans="1:19">
      <c r="A9" s="14">
        <v>2</v>
      </c>
      <c r="B9" s="15">
        <v>236001</v>
      </c>
      <c r="C9" s="16" t="s">
        <v>16</v>
      </c>
      <c r="D9" s="15" t="s">
        <v>32</v>
      </c>
      <c r="E9" s="11">
        <v>10</v>
      </c>
      <c r="F9" s="11">
        <v>10</v>
      </c>
      <c r="G9" s="11">
        <v>10</v>
      </c>
      <c r="H9" s="11">
        <v>10</v>
      </c>
      <c r="I9" s="11">
        <v>10</v>
      </c>
      <c r="J9" s="11">
        <v>10</v>
      </c>
      <c r="K9" s="11">
        <v>10</v>
      </c>
      <c r="L9" s="11">
        <v>10</v>
      </c>
      <c r="M9" s="11">
        <v>10</v>
      </c>
      <c r="N9" s="11">
        <v>10</v>
      </c>
      <c r="O9" s="11">
        <v>10</v>
      </c>
      <c r="P9" s="11">
        <v>10</v>
      </c>
      <c r="Q9" s="71">
        <f t="shared" ref="Q9:Q32" si="0">AVERAGE((E9+F9+G9+H9+I9+J9+K9+L9+M9+N9+O9+P9)/12)</f>
        <v>10</v>
      </c>
      <c r="R9" s="77"/>
      <c r="S9" s="75"/>
    </row>
    <row r="10" spans="1:19">
      <c r="A10" s="14">
        <v>3</v>
      </c>
      <c r="B10" s="15">
        <v>236002</v>
      </c>
      <c r="C10" s="16" t="s">
        <v>17</v>
      </c>
      <c r="D10" s="15" t="s">
        <v>34</v>
      </c>
      <c r="E10" s="11">
        <v>50</v>
      </c>
      <c r="F10" s="11">
        <v>50</v>
      </c>
      <c r="G10" s="11">
        <v>50</v>
      </c>
      <c r="H10" s="11">
        <v>50</v>
      </c>
      <c r="I10" s="11">
        <v>50</v>
      </c>
      <c r="J10" s="11">
        <v>50</v>
      </c>
      <c r="K10" s="11">
        <v>50</v>
      </c>
      <c r="L10" s="11">
        <v>50</v>
      </c>
      <c r="M10" s="11">
        <v>50</v>
      </c>
      <c r="N10" s="11">
        <v>50</v>
      </c>
      <c r="O10" s="11">
        <v>50</v>
      </c>
      <c r="P10" s="11">
        <v>50</v>
      </c>
      <c r="Q10" s="71">
        <f t="shared" si="0"/>
        <v>50</v>
      </c>
      <c r="R10" s="77"/>
      <c r="S10" s="75"/>
    </row>
    <row r="11" spans="1:19">
      <c r="A11" s="14">
        <v>4</v>
      </c>
      <c r="B11" s="15">
        <v>236006</v>
      </c>
      <c r="C11" s="16" t="s">
        <v>18</v>
      </c>
      <c r="D11" s="15" t="s">
        <v>34</v>
      </c>
      <c r="E11" s="11">
        <v>80</v>
      </c>
      <c r="F11" s="11">
        <v>80</v>
      </c>
      <c r="G11" s="11">
        <v>80</v>
      </c>
      <c r="H11" s="11">
        <v>60</v>
      </c>
      <c r="I11" s="11">
        <v>60</v>
      </c>
      <c r="J11" s="11">
        <v>50</v>
      </c>
      <c r="K11" s="11">
        <v>50</v>
      </c>
      <c r="L11" s="11">
        <v>50</v>
      </c>
      <c r="M11" s="11">
        <v>55</v>
      </c>
      <c r="N11" s="11">
        <v>60</v>
      </c>
      <c r="O11" s="11">
        <v>60</v>
      </c>
      <c r="P11" s="11">
        <v>80</v>
      </c>
      <c r="Q11" s="71">
        <f t="shared" si="0"/>
        <v>63.75</v>
      </c>
      <c r="R11" s="77"/>
      <c r="S11" s="75"/>
    </row>
    <row r="12" spans="1:19">
      <c r="A12" s="14">
        <v>5</v>
      </c>
      <c r="B12" s="15">
        <v>236007</v>
      </c>
      <c r="C12" s="16" t="s">
        <v>19</v>
      </c>
      <c r="D12" s="15" t="s">
        <v>34</v>
      </c>
      <c r="E12" s="11">
        <v>30</v>
      </c>
      <c r="F12" s="11">
        <v>30</v>
      </c>
      <c r="G12" s="11">
        <v>30</v>
      </c>
      <c r="H12" s="11">
        <v>30</v>
      </c>
      <c r="I12" s="11">
        <v>30</v>
      </c>
      <c r="J12" s="11">
        <v>30</v>
      </c>
      <c r="K12" s="11">
        <v>30</v>
      </c>
      <c r="L12" s="11">
        <v>30</v>
      </c>
      <c r="M12" s="11">
        <v>30</v>
      </c>
      <c r="N12" s="11">
        <v>30</v>
      </c>
      <c r="O12" s="11">
        <v>30</v>
      </c>
      <c r="P12" s="11">
        <v>30</v>
      </c>
      <c r="Q12" s="71">
        <f t="shared" si="0"/>
        <v>30</v>
      </c>
      <c r="R12" s="77"/>
      <c r="S12" s="75"/>
    </row>
    <row r="13" spans="1:19">
      <c r="A13" s="14">
        <v>6</v>
      </c>
      <c r="B13" s="15">
        <v>236008</v>
      </c>
      <c r="C13" s="16" t="s">
        <v>20</v>
      </c>
      <c r="D13" s="15" t="s">
        <v>34</v>
      </c>
      <c r="E13" s="11">
        <v>370</v>
      </c>
      <c r="F13" s="11">
        <v>370</v>
      </c>
      <c r="G13" s="11">
        <v>370</v>
      </c>
      <c r="H13" s="11">
        <v>370</v>
      </c>
      <c r="I13" s="11">
        <v>200</v>
      </c>
      <c r="J13" s="11">
        <v>200</v>
      </c>
      <c r="K13" s="11">
        <v>300</v>
      </c>
      <c r="L13" s="11">
        <v>300</v>
      </c>
      <c r="M13" s="11">
        <v>370</v>
      </c>
      <c r="N13" s="11">
        <v>370</v>
      </c>
      <c r="O13" s="11">
        <v>370</v>
      </c>
      <c r="P13" s="11">
        <v>370</v>
      </c>
      <c r="Q13" s="71">
        <f t="shared" si="0"/>
        <v>330</v>
      </c>
      <c r="R13" s="77"/>
      <c r="S13" s="75"/>
    </row>
    <row r="14" spans="1:19">
      <c r="A14" s="14">
        <v>7</v>
      </c>
      <c r="B14" s="15">
        <v>236009</v>
      </c>
      <c r="C14" s="16" t="s">
        <v>21</v>
      </c>
      <c r="D14" s="15" t="s">
        <v>34</v>
      </c>
      <c r="E14" s="11">
        <v>220</v>
      </c>
      <c r="F14" s="11">
        <v>220</v>
      </c>
      <c r="G14" s="11">
        <v>220</v>
      </c>
      <c r="H14" s="11">
        <v>220</v>
      </c>
      <c r="I14" s="11">
        <v>220</v>
      </c>
      <c r="J14" s="11">
        <v>220</v>
      </c>
      <c r="K14" s="11">
        <v>220</v>
      </c>
      <c r="L14" s="11">
        <v>220</v>
      </c>
      <c r="M14" s="11">
        <v>220</v>
      </c>
      <c r="N14" s="11">
        <v>220</v>
      </c>
      <c r="O14" s="11">
        <v>220</v>
      </c>
      <c r="P14" s="11">
        <v>220</v>
      </c>
      <c r="Q14" s="71">
        <f t="shared" si="0"/>
        <v>220</v>
      </c>
      <c r="R14" s="77"/>
      <c r="S14" s="75"/>
    </row>
    <row r="15" spans="1:19">
      <c r="A15" s="14">
        <v>8</v>
      </c>
      <c r="B15" s="15">
        <v>236010</v>
      </c>
      <c r="C15" s="16" t="s">
        <v>22</v>
      </c>
      <c r="D15" s="15" t="s">
        <v>34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71">
        <f t="shared" si="0"/>
        <v>0</v>
      </c>
      <c r="R15" s="77"/>
      <c r="S15" s="75"/>
    </row>
    <row r="16" spans="1:19">
      <c r="A16" s="14">
        <v>9</v>
      </c>
      <c r="B16" s="15">
        <v>236012</v>
      </c>
      <c r="C16" s="16" t="s">
        <v>45</v>
      </c>
      <c r="D16" s="15" t="s">
        <v>34</v>
      </c>
      <c r="E16" s="11">
        <v>200</v>
      </c>
      <c r="F16" s="11">
        <v>200</v>
      </c>
      <c r="G16" s="11">
        <v>200</v>
      </c>
      <c r="H16" s="11">
        <v>200</v>
      </c>
      <c r="I16" s="11">
        <v>200</v>
      </c>
      <c r="J16" s="11">
        <v>200</v>
      </c>
      <c r="K16" s="11">
        <v>200</v>
      </c>
      <c r="L16" s="11">
        <v>200</v>
      </c>
      <c r="M16" s="11">
        <v>200</v>
      </c>
      <c r="N16" s="11">
        <v>200</v>
      </c>
      <c r="O16" s="11">
        <v>200</v>
      </c>
      <c r="P16" s="11">
        <v>200</v>
      </c>
      <c r="Q16" s="71">
        <f t="shared" si="0"/>
        <v>200</v>
      </c>
      <c r="R16" s="77"/>
      <c r="S16" s="75"/>
    </row>
    <row r="17" spans="1:19">
      <c r="A17" s="14">
        <v>10</v>
      </c>
      <c r="B17" s="15">
        <v>236013</v>
      </c>
      <c r="C17" s="16" t="s">
        <v>23</v>
      </c>
      <c r="D17" s="15" t="s">
        <v>34</v>
      </c>
      <c r="E17" s="11">
        <v>21</v>
      </c>
      <c r="F17" s="11">
        <v>21</v>
      </c>
      <c r="G17" s="11">
        <v>21</v>
      </c>
      <c r="H17" s="11">
        <v>21</v>
      </c>
      <c r="I17" s="11">
        <v>21</v>
      </c>
      <c r="J17" s="11">
        <v>21</v>
      </c>
      <c r="K17" s="11">
        <v>21</v>
      </c>
      <c r="L17" s="11">
        <v>21</v>
      </c>
      <c r="M17" s="11">
        <v>21</v>
      </c>
      <c r="N17" s="11">
        <v>21</v>
      </c>
      <c r="O17" s="11">
        <v>21</v>
      </c>
      <c r="P17" s="11">
        <v>21</v>
      </c>
      <c r="Q17" s="71">
        <f t="shared" si="0"/>
        <v>21</v>
      </c>
      <c r="R17" s="77"/>
      <c r="S17" s="75"/>
    </row>
    <row r="18" spans="1:19">
      <c r="A18" s="14">
        <v>11</v>
      </c>
      <c r="B18" s="15">
        <v>236014</v>
      </c>
      <c r="C18" s="16" t="s">
        <v>24</v>
      </c>
      <c r="D18" s="15" t="s">
        <v>34</v>
      </c>
      <c r="E18" s="11">
        <v>50</v>
      </c>
      <c r="F18" s="11">
        <v>50</v>
      </c>
      <c r="G18" s="11">
        <v>50</v>
      </c>
      <c r="H18" s="11">
        <v>50</v>
      </c>
      <c r="I18" s="11">
        <v>50</v>
      </c>
      <c r="J18" s="11">
        <v>50</v>
      </c>
      <c r="K18" s="11">
        <v>50</v>
      </c>
      <c r="L18" s="11">
        <v>50</v>
      </c>
      <c r="M18" s="11">
        <v>50</v>
      </c>
      <c r="N18" s="11">
        <v>50</v>
      </c>
      <c r="O18" s="11">
        <v>50</v>
      </c>
      <c r="P18" s="11">
        <v>50</v>
      </c>
      <c r="Q18" s="71">
        <f t="shared" si="0"/>
        <v>50</v>
      </c>
      <c r="R18" s="77"/>
      <c r="S18" s="75"/>
    </row>
    <row r="19" spans="1:19">
      <c r="A19" s="14">
        <v>12</v>
      </c>
      <c r="B19" s="15">
        <v>236015</v>
      </c>
      <c r="C19" s="16" t="s">
        <v>27</v>
      </c>
      <c r="D19" s="15" t="s">
        <v>32</v>
      </c>
      <c r="E19" s="11">
        <v>5</v>
      </c>
      <c r="F19" s="11">
        <v>5</v>
      </c>
      <c r="G19" s="11">
        <v>5</v>
      </c>
      <c r="H19" s="11">
        <v>5</v>
      </c>
      <c r="I19" s="11">
        <v>5</v>
      </c>
      <c r="J19" s="11">
        <v>5</v>
      </c>
      <c r="K19" s="11">
        <v>5</v>
      </c>
      <c r="L19" s="11">
        <v>5</v>
      </c>
      <c r="M19" s="11">
        <v>5</v>
      </c>
      <c r="N19" s="11">
        <v>5</v>
      </c>
      <c r="O19" s="11">
        <v>5</v>
      </c>
      <c r="P19" s="11">
        <v>5</v>
      </c>
      <c r="Q19" s="71">
        <f t="shared" si="0"/>
        <v>5</v>
      </c>
      <c r="R19" s="77"/>
      <c r="S19" s="75"/>
    </row>
    <row r="20" spans="1:19">
      <c r="A20" s="14">
        <v>13</v>
      </c>
      <c r="B20" s="15">
        <v>236016</v>
      </c>
      <c r="C20" s="16" t="s">
        <v>25</v>
      </c>
      <c r="D20" s="15" t="s">
        <v>34</v>
      </c>
      <c r="E20" s="11">
        <v>100</v>
      </c>
      <c r="F20" s="11">
        <v>100</v>
      </c>
      <c r="G20" s="11">
        <v>100</v>
      </c>
      <c r="H20" s="11">
        <v>100</v>
      </c>
      <c r="I20" s="11">
        <v>100</v>
      </c>
      <c r="J20" s="11">
        <v>100</v>
      </c>
      <c r="K20" s="11">
        <v>100</v>
      </c>
      <c r="L20" s="11">
        <v>100</v>
      </c>
      <c r="M20" s="11">
        <v>100</v>
      </c>
      <c r="N20" s="11">
        <v>100</v>
      </c>
      <c r="O20" s="11">
        <v>100</v>
      </c>
      <c r="P20" s="11">
        <v>100</v>
      </c>
      <c r="Q20" s="71">
        <f t="shared" si="0"/>
        <v>100</v>
      </c>
      <c r="R20" s="77"/>
      <c r="S20" s="75"/>
    </row>
    <row r="21" spans="1:19">
      <c r="A21" s="14">
        <v>14</v>
      </c>
      <c r="B21" s="3"/>
      <c r="C21" s="4" t="s">
        <v>40</v>
      </c>
      <c r="D21" s="15" t="s">
        <v>32</v>
      </c>
      <c r="E21" s="11">
        <v>70.900000000000006</v>
      </c>
      <c r="F21" s="11">
        <v>70.900000000000006</v>
      </c>
      <c r="G21" s="11">
        <v>70.900000000000006</v>
      </c>
      <c r="H21" s="11">
        <v>70.900000000000006</v>
      </c>
      <c r="I21" s="11">
        <v>70.900000000000006</v>
      </c>
      <c r="J21" s="11">
        <v>70.900000000000006</v>
      </c>
      <c r="K21" s="11">
        <v>70.900000000000006</v>
      </c>
      <c r="L21" s="11">
        <v>70.900000000000006</v>
      </c>
      <c r="M21" s="11">
        <v>70.900000000000006</v>
      </c>
      <c r="N21" s="11">
        <v>70.900000000000006</v>
      </c>
      <c r="O21" s="11">
        <v>70.900000000000006</v>
      </c>
      <c r="P21" s="11">
        <v>70.900000000000006</v>
      </c>
      <c r="Q21" s="71">
        <f t="shared" si="0"/>
        <v>70.899999999999991</v>
      </c>
      <c r="R21" s="77"/>
      <c r="S21" s="75"/>
    </row>
    <row r="22" spans="1:19">
      <c r="A22" s="14">
        <v>15</v>
      </c>
      <c r="B22" s="15">
        <v>236018</v>
      </c>
      <c r="C22" s="16" t="s">
        <v>35</v>
      </c>
      <c r="D22" s="15" t="s">
        <v>32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71">
        <f t="shared" si="0"/>
        <v>0</v>
      </c>
      <c r="R22" s="77"/>
      <c r="S22" s="75"/>
    </row>
    <row r="23" spans="1:19">
      <c r="A23" s="14">
        <v>16</v>
      </c>
      <c r="B23" s="15">
        <v>236019</v>
      </c>
      <c r="C23" s="16" t="s">
        <v>26</v>
      </c>
      <c r="D23" s="15" t="s">
        <v>34</v>
      </c>
      <c r="E23" s="11">
        <v>130</v>
      </c>
      <c r="F23" s="11">
        <v>130</v>
      </c>
      <c r="G23" s="11">
        <v>130</v>
      </c>
      <c r="H23" s="11">
        <v>130</v>
      </c>
      <c r="I23" s="11">
        <v>130</v>
      </c>
      <c r="J23" s="11">
        <v>130</v>
      </c>
      <c r="K23" s="11">
        <v>130</v>
      </c>
      <c r="L23" s="11">
        <v>130</v>
      </c>
      <c r="M23" s="11">
        <v>130</v>
      </c>
      <c r="N23" s="11">
        <v>130</v>
      </c>
      <c r="O23" s="11">
        <v>130</v>
      </c>
      <c r="P23" s="11">
        <v>130</v>
      </c>
      <c r="Q23" s="71">
        <f t="shared" si="0"/>
        <v>130</v>
      </c>
      <c r="R23" s="77"/>
      <c r="S23" s="75"/>
    </row>
    <row r="24" spans="1:19">
      <c r="A24" s="14">
        <v>17</v>
      </c>
      <c r="B24" s="15">
        <v>236020</v>
      </c>
      <c r="C24" s="16" t="s">
        <v>28</v>
      </c>
      <c r="D24" s="15" t="s">
        <v>34</v>
      </c>
      <c r="E24" s="11">
        <v>12</v>
      </c>
      <c r="F24" s="11">
        <v>12</v>
      </c>
      <c r="G24" s="11">
        <v>12</v>
      </c>
      <c r="H24" s="11">
        <v>12</v>
      </c>
      <c r="I24" s="11">
        <v>12</v>
      </c>
      <c r="J24" s="11">
        <v>12</v>
      </c>
      <c r="K24" s="11">
        <v>12</v>
      </c>
      <c r="L24" s="11">
        <v>12</v>
      </c>
      <c r="M24" s="11">
        <v>12</v>
      </c>
      <c r="N24" s="11">
        <v>12</v>
      </c>
      <c r="O24" s="11">
        <v>12</v>
      </c>
      <c r="P24" s="11">
        <v>12</v>
      </c>
      <c r="Q24" s="71">
        <f t="shared" si="0"/>
        <v>12</v>
      </c>
      <c r="R24" s="77"/>
      <c r="S24" s="75"/>
    </row>
    <row r="25" spans="1:19">
      <c r="A25" s="14">
        <v>18</v>
      </c>
      <c r="B25" s="15">
        <v>236021</v>
      </c>
      <c r="C25" s="16" t="s">
        <v>29</v>
      </c>
      <c r="D25" s="15" t="s">
        <v>34</v>
      </c>
      <c r="E25" s="11">
        <v>480</v>
      </c>
      <c r="F25" s="11">
        <v>440</v>
      </c>
      <c r="G25" s="11">
        <v>720</v>
      </c>
      <c r="H25" s="11">
        <v>660</v>
      </c>
      <c r="I25" s="11">
        <v>660</v>
      </c>
      <c r="J25" s="11">
        <v>880</v>
      </c>
      <c r="K25" s="11">
        <v>950</v>
      </c>
      <c r="L25" s="11">
        <v>950</v>
      </c>
      <c r="M25" s="11">
        <v>950</v>
      </c>
      <c r="N25" s="11">
        <v>950</v>
      </c>
      <c r="O25" s="11">
        <v>950</v>
      </c>
      <c r="P25" s="11">
        <v>750</v>
      </c>
      <c r="Q25" s="71">
        <f t="shared" si="0"/>
        <v>778.33333333333337</v>
      </c>
      <c r="R25" s="77"/>
      <c r="S25" s="75"/>
    </row>
    <row r="26" spans="1:19">
      <c r="A26" s="14">
        <v>19</v>
      </c>
      <c r="B26" s="15">
        <v>236022</v>
      </c>
      <c r="C26" s="16" t="s">
        <v>30</v>
      </c>
      <c r="D26" s="15" t="s">
        <v>34</v>
      </c>
      <c r="E26" s="11">
        <v>500</v>
      </c>
      <c r="F26" s="11">
        <v>500</v>
      </c>
      <c r="G26" s="11">
        <v>500</v>
      </c>
      <c r="H26" s="11">
        <v>500</v>
      </c>
      <c r="I26" s="11">
        <v>300</v>
      </c>
      <c r="J26" s="11">
        <v>300</v>
      </c>
      <c r="K26" s="11">
        <v>300</v>
      </c>
      <c r="L26" s="11">
        <v>300</v>
      </c>
      <c r="M26" s="11">
        <v>300</v>
      </c>
      <c r="N26" s="11">
        <v>500</v>
      </c>
      <c r="O26" s="11">
        <v>500</v>
      </c>
      <c r="P26" s="11">
        <v>500</v>
      </c>
      <c r="Q26" s="71">
        <f t="shared" si="0"/>
        <v>416.66666666666669</v>
      </c>
      <c r="R26" s="77"/>
      <c r="S26" s="75"/>
    </row>
    <row r="27" spans="1:19">
      <c r="A27" s="14">
        <v>20</v>
      </c>
      <c r="B27" s="15">
        <v>236024</v>
      </c>
      <c r="C27" s="16" t="s">
        <v>31</v>
      </c>
      <c r="D27" s="15" t="s">
        <v>34</v>
      </c>
      <c r="E27" s="11">
        <v>90</v>
      </c>
      <c r="F27" s="11">
        <v>90</v>
      </c>
      <c r="G27" s="11">
        <v>90</v>
      </c>
      <c r="H27" s="11">
        <v>90</v>
      </c>
      <c r="I27" s="11">
        <v>90</v>
      </c>
      <c r="J27" s="11">
        <v>90</v>
      </c>
      <c r="K27" s="11">
        <v>90</v>
      </c>
      <c r="L27" s="11">
        <v>90</v>
      </c>
      <c r="M27" s="11">
        <v>90</v>
      </c>
      <c r="N27" s="11">
        <v>90</v>
      </c>
      <c r="O27" s="11">
        <v>90</v>
      </c>
      <c r="P27" s="11">
        <v>90</v>
      </c>
      <c r="Q27" s="71">
        <f t="shared" si="0"/>
        <v>90</v>
      </c>
      <c r="R27" s="77"/>
      <c r="S27" s="75"/>
    </row>
    <row r="28" spans="1:19">
      <c r="A28" s="14">
        <v>21</v>
      </c>
      <c r="B28" s="15">
        <v>164012</v>
      </c>
      <c r="C28" s="17" t="s">
        <v>33</v>
      </c>
      <c r="D28" s="15" t="s">
        <v>32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71">
        <f>AVERAGE((E28+F28+G28+H28+I28+J28+K28+L28+M28+N28+O28+P28)/12)</f>
        <v>0</v>
      </c>
      <c r="R28" s="77"/>
      <c r="S28" s="75"/>
    </row>
    <row r="29" spans="1:19">
      <c r="A29" s="1">
        <v>22</v>
      </c>
      <c r="B29" s="3">
        <v>236025</v>
      </c>
      <c r="C29" s="2" t="s">
        <v>41</v>
      </c>
      <c r="D29" s="15" t="s">
        <v>34</v>
      </c>
      <c r="E29" s="11">
        <v>56</v>
      </c>
      <c r="F29" s="11">
        <v>56</v>
      </c>
      <c r="G29" s="11">
        <v>56</v>
      </c>
      <c r="H29" s="11">
        <v>56</v>
      </c>
      <c r="I29" s="11">
        <v>56</v>
      </c>
      <c r="J29" s="11">
        <v>56</v>
      </c>
      <c r="K29" s="11">
        <v>56</v>
      </c>
      <c r="L29" s="11">
        <v>56</v>
      </c>
      <c r="M29" s="11">
        <v>56</v>
      </c>
      <c r="N29" s="11">
        <v>56</v>
      </c>
      <c r="O29" s="11">
        <v>56</v>
      </c>
      <c r="P29" s="11">
        <v>56</v>
      </c>
      <c r="Q29" s="71">
        <f t="shared" si="0"/>
        <v>56</v>
      </c>
      <c r="R29" s="77"/>
      <c r="S29" s="75"/>
    </row>
    <row r="30" spans="1:19">
      <c r="A30" s="1">
        <v>23</v>
      </c>
      <c r="B30" s="3"/>
      <c r="C30" s="2"/>
      <c r="D30" s="15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1">
        <f>AVERAGE((E30+F30+G30+H30+I30+J30+K30+L30+M30+N30+O30+P30)/12)</f>
        <v>0</v>
      </c>
      <c r="R30" s="77"/>
      <c r="S30" s="75"/>
    </row>
    <row r="31" spans="1:19">
      <c r="A31" s="1"/>
      <c r="B31" s="3"/>
      <c r="C31" s="2"/>
      <c r="D31" s="1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71">
        <f t="shared" si="0"/>
        <v>0</v>
      </c>
      <c r="R31" s="77"/>
      <c r="S31" s="75"/>
    </row>
    <row r="32" spans="1:19">
      <c r="A32" s="14"/>
      <c r="B32" s="15"/>
      <c r="C32" s="17" t="s">
        <v>42</v>
      </c>
      <c r="D32" s="15"/>
      <c r="E32" s="11">
        <v>123.1</v>
      </c>
      <c r="F32" s="11">
        <v>120</v>
      </c>
      <c r="G32" s="11">
        <v>120</v>
      </c>
      <c r="H32" s="11">
        <v>119.9</v>
      </c>
      <c r="I32" s="11">
        <v>119.8</v>
      </c>
      <c r="J32" s="11">
        <v>119.8</v>
      </c>
      <c r="K32" s="11">
        <v>119.8</v>
      </c>
      <c r="L32" s="11">
        <v>119.8</v>
      </c>
      <c r="M32" s="11">
        <v>119.8</v>
      </c>
      <c r="N32" s="11">
        <v>119.8</v>
      </c>
      <c r="O32" s="11">
        <v>119.8</v>
      </c>
      <c r="P32" s="11">
        <v>119.9</v>
      </c>
      <c r="Q32" s="71">
        <f t="shared" si="0"/>
        <v>120.12499999999999</v>
      </c>
      <c r="R32" s="77"/>
      <c r="S32" s="75"/>
    </row>
    <row r="33" spans="1:19">
      <c r="A33" s="14"/>
      <c r="B33" s="15"/>
      <c r="C33" s="17" t="s">
        <v>37</v>
      </c>
      <c r="D33" s="15"/>
      <c r="E33" s="11">
        <f>SUM(E8:E32)</f>
        <v>2974.9</v>
      </c>
      <c r="F33" s="11">
        <f t="shared" ref="F33:P33" si="1">SUM(F8:F32)</f>
        <v>2934.9</v>
      </c>
      <c r="G33" s="11">
        <f t="shared" si="1"/>
        <v>3214.9</v>
      </c>
      <c r="H33" s="11">
        <f t="shared" si="1"/>
        <v>3134.9</v>
      </c>
      <c r="I33" s="11">
        <f t="shared" si="1"/>
        <v>2764.9000000000005</v>
      </c>
      <c r="J33" s="11">
        <f t="shared" si="1"/>
        <v>2974.9000000000005</v>
      </c>
      <c r="K33" s="11">
        <f t="shared" si="1"/>
        <v>3144.9000000000005</v>
      </c>
      <c r="L33" s="11">
        <f t="shared" si="1"/>
        <v>3144.9000000000005</v>
      </c>
      <c r="M33" s="11">
        <f t="shared" si="1"/>
        <v>3219.9000000000005</v>
      </c>
      <c r="N33" s="11">
        <f t="shared" si="1"/>
        <v>3424.9000000000005</v>
      </c>
      <c r="O33" s="11">
        <f t="shared" si="1"/>
        <v>3424.9000000000005</v>
      </c>
      <c r="P33" s="11">
        <f t="shared" si="1"/>
        <v>3244.9</v>
      </c>
      <c r="Q33" s="72">
        <f>SUM(Q8:Q32)</f>
        <v>3133.65</v>
      </c>
      <c r="R33" s="77"/>
      <c r="S33" s="75"/>
    </row>
    <row r="34" spans="1:19">
      <c r="A34" s="14"/>
      <c r="B34" s="15"/>
      <c r="C34" s="17" t="s">
        <v>39</v>
      </c>
      <c r="D34" s="15"/>
      <c r="E34" s="19">
        <f>SUM(E9:E31)</f>
        <v>2474.9</v>
      </c>
      <c r="F34" s="19">
        <f t="shared" ref="F34:P34" si="2">SUM(F9:F31)</f>
        <v>2434.9</v>
      </c>
      <c r="G34" s="19">
        <f t="shared" si="2"/>
        <v>2714.9</v>
      </c>
      <c r="H34" s="19">
        <f t="shared" si="2"/>
        <v>2634.9</v>
      </c>
      <c r="I34" s="19">
        <f t="shared" si="2"/>
        <v>2264.9</v>
      </c>
      <c r="J34" s="19">
        <f t="shared" si="2"/>
        <v>2474.9</v>
      </c>
      <c r="K34" s="19">
        <f t="shared" si="2"/>
        <v>2644.9</v>
      </c>
      <c r="L34" s="19">
        <f t="shared" si="2"/>
        <v>2644.9</v>
      </c>
      <c r="M34" s="19">
        <f t="shared" si="2"/>
        <v>2719.9</v>
      </c>
      <c r="N34" s="19">
        <f t="shared" si="2"/>
        <v>2924.9</v>
      </c>
      <c r="O34" s="19">
        <f t="shared" si="2"/>
        <v>2924.9</v>
      </c>
      <c r="P34" s="19">
        <f t="shared" si="2"/>
        <v>2744.9</v>
      </c>
      <c r="Q34" s="72">
        <f>SUM(Q9:Q30)</f>
        <v>2633.65</v>
      </c>
      <c r="R34" s="77"/>
      <c r="S34" s="75"/>
    </row>
    <row r="35" spans="1:19">
      <c r="A35" s="14"/>
      <c r="B35" s="15"/>
      <c r="C35" s="17"/>
      <c r="D35" s="15" t="s">
        <v>34</v>
      </c>
      <c r="E35" s="19">
        <f t="shared" ref="E35:J35" si="3">AVERAGE(E34-E36)</f>
        <v>2389</v>
      </c>
      <c r="F35" s="19">
        <f t="shared" si="3"/>
        <v>2349</v>
      </c>
      <c r="G35" s="19">
        <f t="shared" si="3"/>
        <v>2629</v>
      </c>
      <c r="H35" s="19">
        <f t="shared" si="3"/>
        <v>2549</v>
      </c>
      <c r="I35" s="19">
        <f t="shared" si="3"/>
        <v>2179</v>
      </c>
      <c r="J35" s="19">
        <f t="shared" si="3"/>
        <v>2389</v>
      </c>
      <c r="K35" s="19">
        <f>AVERAGE(K34-K36)</f>
        <v>2559</v>
      </c>
      <c r="L35" s="19">
        <f t="shared" ref="L35:P35" si="4">AVERAGE(L34-L36)</f>
        <v>2559</v>
      </c>
      <c r="M35" s="19">
        <f t="shared" si="4"/>
        <v>2634</v>
      </c>
      <c r="N35" s="19">
        <f t="shared" si="4"/>
        <v>2839</v>
      </c>
      <c r="O35" s="19">
        <f t="shared" si="4"/>
        <v>2839</v>
      </c>
      <c r="P35" s="19">
        <f t="shared" si="4"/>
        <v>2659</v>
      </c>
      <c r="Q35" s="73">
        <f>AVERAGE((E35+F35+G35+H35+I35+J35+K35+L35+M35+N35+O35+P35)/12)</f>
        <v>2547.75</v>
      </c>
      <c r="R35" s="77"/>
      <c r="S35" s="75"/>
    </row>
    <row r="36" spans="1:19">
      <c r="A36" s="1"/>
      <c r="B36" s="3"/>
      <c r="C36" s="2"/>
      <c r="D36" s="3" t="s">
        <v>32</v>
      </c>
      <c r="E36" s="12">
        <f t="shared" ref="E36:J36" si="5">SUM(E9+E19+E21+E28)</f>
        <v>85.9</v>
      </c>
      <c r="F36" s="12">
        <f t="shared" si="5"/>
        <v>85.9</v>
      </c>
      <c r="G36" s="12">
        <f t="shared" si="5"/>
        <v>85.9</v>
      </c>
      <c r="H36" s="12">
        <f t="shared" si="5"/>
        <v>85.9</v>
      </c>
      <c r="I36" s="12">
        <f t="shared" si="5"/>
        <v>85.9</v>
      </c>
      <c r="J36" s="12">
        <f t="shared" si="5"/>
        <v>85.9</v>
      </c>
      <c r="K36" s="12">
        <f>SUM(K9+K19+K21+K28)</f>
        <v>85.9</v>
      </c>
      <c r="L36" s="12">
        <f t="shared" ref="L36:P36" si="6">SUM(L9+L19+L21+L28)</f>
        <v>85.9</v>
      </c>
      <c r="M36" s="12">
        <f t="shared" si="6"/>
        <v>85.9</v>
      </c>
      <c r="N36" s="12">
        <f t="shared" si="6"/>
        <v>85.9</v>
      </c>
      <c r="O36" s="12">
        <f t="shared" si="6"/>
        <v>85.9</v>
      </c>
      <c r="P36" s="12">
        <f t="shared" si="6"/>
        <v>85.9</v>
      </c>
      <c r="Q36" s="73">
        <f>AVERAGE((E36+F36+G36+H36+I36+J36+K36+L36+M36+N36+O36+P36)/12)</f>
        <v>85.899999999999991</v>
      </c>
      <c r="R36" s="77"/>
      <c r="S36" s="75"/>
    </row>
    <row r="37" spans="1:19">
      <c r="A37" s="5"/>
      <c r="B37" s="21"/>
      <c r="C37" s="6"/>
      <c r="D37" s="6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7"/>
    </row>
    <row r="38" spans="1:19">
      <c r="A38" s="5"/>
      <c r="B38" s="21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R38" s="20"/>
    </row>
    <row r="39" spans="1:19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R39" s="20"/>
    </row>
    <row r="40" spans="1:19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R40" s="20"/>
    </row>
    <row r="41" spans="1:19" ht="198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R41" s="20"/>
    </row>
    <row r="42" spans="1:19" ht="15" customHeight="1">
      <c r="A42" s="58" t="s">
        <v>50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R42" s="20"/>
    </row>
    <row r="43" spans="1:19" ht="28.5" customHeight="1">
      <c r="A43" s="21"/>
      <c r="B43" s="50" t="s">
        <v>52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20"/>
    </row>
    <row r="44" spans="1:19" ht="18.7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R44" s="20"/>
    </row>
    <row r="45" spans="1:19" ht="28.5" hidden="1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R45" s="20"/>
    </row>
    <row r="46" spans="1:19" ht="28.5" hidden="1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R46" s="20"/>
    </row>
    <row r="47" spans="1:19">
      <c r="A47" s="51" t="s">
        <v>12</v>
      </c>
      <c r="B47" s="51" t="s">
        <v>13</v>
      </c>
      <c r="C47" s="54" t="s">
        <v>14</v>
      </c>
      <c r="D47" s="51" t="s">
        <v>15</v>
      </c>
      <c r="E47" s="55" t="s">
        <v>43</v>
      </c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68"/>
      <c r="S47" s="66"/>
    </row>
    <row r="48" spans="1:19">
      <c r="A48" s="52"/>
      <c r="B48" s="52"/>
      <c r="C48" s="54"/>
      <c r="D48" s="52"/>
      <c r="E48" s="54" t="s">
        <v>0</v>
      </c>
      <c r="F48" s="54" t="s">
        <v>1</v>
      </c>
      <c r="G48" s="54" t="s">
        <v>2</v>
      </c>
      <c r="H48" s="54" t="s">
        <v>3</v>
      </c>
      <c r="I48" s="54" t="s">
        <v>4</v>
      </c>
      <c r="J48" s="54" t="s">
        <v>5</v>
      </c>
      <c r="K48" s="54" t="s">
        <v>6</v>
      </c>
      <c r="L48" s="54" t="s">
        <v>7</v>
      </c>
      <c r="M48" s="54" t="s">
        <v>8</v>
      </c>
      <c r="N48" s="54" t="s">
        <v>9</v>
      </c>
      <c r="O48" s="54" t="s">
        <v>10</v>
      </c>
      <c r="P48" s="54" t="s">
        <v>11</v>
      </c>
      <c r="Q48" s="59" t="s">
        <v>47</v>
      </c>
      <c r="R48" s="68"/>
      <c r="S48" s="66"/>
    </row>
    <row r="49" spans="1:20" ht="15" customHeight="1">
      <c r="A49" s="53"/>
      <c r="B49" s="53"/>
      <c r="C49" s="54"/>
      <c r="D49" s="53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60"/>
      <c r="R49" s="68"/>
      <c r="S49" s="66"/>
    </row>
    <row r="50" spans="1:20">
      <c r="A50" s="23">
        <v>1</v>
      </c>
      <c r="B50" s="24">
        <v>290</v>
      </c>
      <c r="C50" s="25" t="s">
        <v>44</v>
      </c>
      <c r="D50" s="24" t="s">
        <v>36</v>
      </c>
      <c r="E50" s="26">
        <v>288.10000000000002</v>
      </c>
      <c r="F50" s="26">
        <v>258.10000000000002</v>
      </c>
      <c r="G50" s="26">
        <v>188.1</v>
      </c>
      <c r="H50" s="26">
        <v>178.1</v>
      </c>
      <c r="I50" s="26">
        <v>48.1</v>
      </c>
      <c r="J50" s="26">
        <v>48.1</v>
      </c>
      <c r="K50" s="26">
        <v>48.1</v>
      </c>
      <c r="L50" s="26">
        <v>48.1</v>
      </c>
      <c r="M50" s="26">
        <v>178.1</v>
      </c>
      <c r="N50" s="26">
        <v>188.1</v>
      </c>
      <c r="O50" s="26">
        <v>258.10000000000002</v>
      </c>
      <c r="P50" s="26">
        <v>288.10000000000002</v>
      </c>
      <c r="Q50" s="61">
        <f>SUM(E50:P50)</f>
        <v>2017.1999999999998</v>
      </c>
      <c r="R50" s="69"/>
      <c r="S50" s="67"/>
      <c r="T50" s="22">
        <f>SUM(R50:S50)</f>
        <v>0</v>
      </c>
    </row>
    <row r="51" spans="1:20">
      <c r="A51" s="27">
        <v>2</v>
      </c>
      <c r="B51" s="28">
        <v>236001</v>
      </c>
      <c r="C51" s="29" t="s">
        <v>16</v>
      </c>
      <c r="D51" s="28" t="s">
        <v>32</v>
      </c>
      <c r="E51" s="26">
        <v>2.5</v>
      </c>
      <c r="F51" s="26">
        <v>2.5</v>
      </c>
      <c r="G51" s="26">
        <v>2.5</v>
      </c>
      <c r="H51" s="26">
        <v>2.5</v>
      </c>
      <c r="I51" s="26">
        <v>2</v>
      </c>
      <c r="J51" s="26">
        <v>2</v>
      </c>
      <c r="K51" s="26">
        <v>2</v>
      </c>
      <c r="L51" s="26">
        <v>2</v>
      </c>
      <c r="M51" s="26">
        <v>2</v>
      </c>
      <c r="N51" s="26">
        <v>2</v>
      </c>
      <c r="O51" s="26">
        <v>2.7</v>
      </c>
      <c r="P51" s="26">
        <v>2.7</v>
      </c>
      <c r="Q51" s="61">
        <f>SUM(E51:P51)</f>
        <v>27.4</v>
      </c>
      <c r="R51" s="69"/>
      <c r="S51" s="67"/>
      <c r="T51" s="22">
        <f t="shared" ref="T51:T80" si="7">SUM(R51:S51)</f>
        <v>0</v>
      </c>
    </row>
    <row r="52" spans="1:20">
      <c r="A52" s="27">
        <v>3</v>
      </c>
      <c r="B52" s="28">
        <v>236002</v>
      </c>
      <c r="C52" s="29" t="s">
        <v>17</v>
      </c>
      <c r="D52" s="28" t="s">
        <v>34</v>
      </c>
      <c r="E52" s="26">
        <v>5.8</v>
      </c>
      <c r="F52" s="26">
        <v>5.8</v>
      </c>
      <c r="G52" s="26">
        <v>6.2</v>
      </c>
      <c r="H52" s="26">
        <v>5.6</v>
      </c>
      <c r="I52" s="26">
        <v>5.2</v>
      </c>
      <c r="J52" s="26">
        <v>5</v>
      </c>
      <c r="K52" s="26">
        <v>5.3</v>
      </c>
      <c r="L52" s="26">
        <v>5.5</v>
      </c>
      <c r="M52" s="26">
        <v>6.7</v>
      </c>
      <c r="N52" s="26">
        <v>6</v>
      </c>
      <c r="O52" s="26">
        <v>5.5</v>
      </c>
      <c r="P52" s="26">
        <v>5.5</v>
      </c>
      <c r="Q52" s="61">
        <f>SUM(E52:P52)</f>
        <v>68.099999999999994</v>
      </c>
      <c r="R52" s="69"/>
      <c r="S52" s="67"/>
      <c r="T52" s="22">
        <f t="shared" si="7"/>
        <v>0</v>
      </c>
    </row>
    <row r="53" spans="1:20">
      <c r="A53" s="27">
        <v>4</v>
      </c>
      <c r="B53" s="28"/>
      <c r="C53" s="29" t="s">
        <v>48</v>
      </c>
      <c r="D53" s="28" t="s">
        <v>34</v>
      </c>
      <c r="E53" s="26">
        <v>14.5</v>
      </c>
      <c r="F53" s="26">
        <v>13.4</v>
      </c>
      <c r="G53" s="26">
        <v>14.5</v>
      </c>
      <c r="H53" s="26">
        <v>13</v>
      </c>
      <c r="I53" s="26">
        <v>12.3</v>
      </c>
      <c r="J53" s="26">
        <v>11.7</v>
      </c>
      <c r="K53" s="26">
        <v>12.3</v>
      </c>
      <c r="L53" s="26">
        <v>12.7</v>
      </c>
      <c r="M53" s="26">
        <v>7.5</v>
      </c>
      <c r="N53" s="26">
        <v>10.8</v>
      </c>
      <c r="O53" s="26">
        <v>11.6</v>
      </c>
      <c r="P53" s="26">
        <v>12.2</v>
      </c>
      <c r="Q53" s="61"/>
      <c r="R53" s="69"/>
      <c r="S53" s="67"/>
      <c r="T53" s="22"/>
    </row>
    <row r="54" spans="1:20">
      <c r="A54" s="27">
        <v>5</v>
      </c>
      <c r="B54" s="28">
        <v>236006</v>
      </c>
      <c r="C54" s="29" t="s">
        <v>18</v>
      </c>
      <c r="D54" s="28" t="s">
        <v>34</v>
      </c>
      <c r="E54" s="26">
        <v>12.8</v>
      </c>
      <c r="F54" s="26">
        <v>11.5</v>
      </c>
      <c r="G54" s="26">
        <v>11.2</v>
      </c>
      <c r="H54" s="26">
        <v>11.3</v>
      </c>
      <c r="I54" s="26">
        <v>8.5</v>
      </c>
      <c r="J54" s="26">
        <v>5.9</v>
      </c>
      <c r="K54" s="26">
        <v>5.5</v>
      </c>
      <c r="L54" s="26">
        <v>5.7</v>
      </c>
      <c r="M54" s="26">
        <v>7.7</v>
      </c>
      <c r="N54" s="26">
        <v>11.1</v>
      </c>
      <c r="O54" s="26">
        <v>11.9</v>
      </c>
      <c r="P54" s="26">
        <v>14.2</v>
      </c>
      <c r="Q54" s="61">
        <f t="shared" ref="Q54:Q75" si="8">SUM(E54:P54)</f>
        <v>117.3</v>
      </c>
      <c r="R54" s="69"/>
      <c r="S54" s="67"/>
      <c r="T54" s="22">
        <f t="shared" si="7"/>
        <v>0</v>
      </c>
    </row>
    <row r="55" spans="1:20">
      <c r="A55" s="27">
        <v>6</v>
      </c>
      <c r="B55" s="28">
        <v>236007</v>
      </c>
      <c r="C55" s="29" t="s">
        <v>19</v>
      </c>
      <c r="D55" s="28" t="s">
        <v>34</v>
      </c>
      <c r="E55" s="26">
        <f t="shared" ref="E55:P55" si="9">AVERAGE(E12*357.02)/1000</f>
        <v>10.710599999999998</v>
      </c>
      <c r="F55" s="26">
        <f t="shared" si="9"/>
        <v>10.710599999999998</v>
      </c>
      <c r="G55" s="26">
        <f t="shared" si="9"/>
        <v>10.710599999999998</v>
      </c>
      <c r="H55" s="26">
        <f t="shared" si="9"/>
        <v>10.710599999999998</v>
      </c>
      <c r="I55" s="26">
        <f t="shared" si="9"/>
        <v>10.710599999999998</v>
      </c>
      <c r="J55" s="26">
        <f t="shared" si="9"/>
        <v>10.710599999999998</v>
      </c>
      <c r="K55" s="26">
        <f t="shared" si="9"/>
        <v>10.710599999999998</v>
      </c>
      <c r="L55" s="26">
        <f t="shared" si="9"/>
        <v>10.710599999999998</v>
      </c>
      <c r="M55" s="26">
        <f t="shared" si="9"/>
        <v>10.710599999999998</v>
      </c>
      <c r="N55" s="26">
        <f t="shared" si="9"/>
        <v>10.710599999999998</v>
      </c>
      <c r="O55" s="26">
        <f t="shared" si="9"/>
        <v>10.710599999999998</v>
      </c>
      <c r="P55" s="26">
        <f t="shared" si="9"/>
        <v>10.710599999999998</v>
      </c>
      <c r="Q55" s="61">
        <f t="shared" si="8"/>
        <v>128.52719999999997</v>
      </c>
      <c r="R55" s="69"/>
      <c r="S55" s="67"/>
      <c r="T55" s="22">
        <f t="shared" si="7"/>
        <v>0</v>
      </c>
    </row>
    <row r="56" spans="1:20">
      <c r="A56" s="27">
        <v>7</v>
      </c>
      <c r="B56" s="28">
        <v>236008</v>
      </c>
      <c r="C56" s="29" t="s">
        <v>20</v>
      </c>
      <c r="D56" s="28" t="s">
        <v>34</v>
      </c>
      <c r="E56" s="26">
        <v>88</v>
      </c>
      <c r="F56" s="26">
        <v>107</v>
      </c>
      <c r="G56" s="26">
        <v>117</v>
      </c>
      <c r="H56" s="26">
        <v>104</v>
      </c>
      <c r="I56" s="26">
        <v>42</v>
      </c>
      <c r="J56" s="26">
        <v>56</v>
      </c>
      <c r="K56" s="26">
        <v>75</v>
      </c>
      <c r="L56" s="26">
        <v>65</v>
      </c>
      <c r="M56" s="26">
        <v>80</v>
      </c>
      <c r="N56" s="26">
        <v>113</v>
      </c>
      <c r="O56" s="26">
        <v>121</v>
      </c>
      <c r="P56" s="26">
        <v>122</v>
      </c>
      <c r="Q56" s="61">
        <f t="shared" si="8"/>
        <v>1090</v>
      </c>
      <c r="R56" s="69"/>
      <c r="S56" s="67"/>
      <c r="T56" s="22">
        <f t="shared" si="7"/>
        <v>0</v>
      </c>
    </row>
    <row r="57" spans="1:20">
      <c r="A57" s="27">
        <v>8</v>
      </c>
      <c r="B57" s="28">
        <v>236009</v>
      </c>
      <c r="C57" s="29" t="s">
        <v>21</v>
      </c>
      <c r="D57" s="28" t="s">
        <v>34</v>
      </c>
      <c r="E57" s="26">
        <v>75</v>
      </c>
      <c r="F57" s="26">
        <v>79</v>
      </c>
      <c r="G57" s="26">
        <v>80</v>
      </c>
      <c r="H57" s="26">
        <v>77</v>
      </c>
      <c r="I57" s="26">
        <v>55</v>
      </c>
      <c r="J57" s="26">
        <v>67</v>
      </c>
      <c r="K57" s="26">
        <v>61</v>
      </c>
      <c r="L57" s="26">
        <v>59</v>
      </c>
      <c r="M57" s="26">
        <v>56</v>
      </c>
      <c r="N57" s="26">
        <v>70</v>
      </c>
      <c r="O57" s="26">
        <v>77</v>
      </c>
      <c r="P57" s="26">
        <v>93</v>
      </c>
      <c r="Q57" s="61">
        <f t="shared" si="8"/>
        <v>849</v>
      </c>
      <c r="R57" s="69"/>
      <c r="S57" s="67"/>
      <c r="T57" s="22">
        <f t="shared" si="7"/>
        <v>0</v>
      </c>
    </row>
    <row r="58" spans="1:20">
      <c r="A58" s="27">
        <v>9</v>
      </c>
      <c r="B58" s="28">
        <v>236010</v>
      </c>
      <c r="C58" s="29" t="s">
        <v>22</v>
      </c>
      <c r="D58" s="28" t="s">
        <v>34</v>
      </c>
      <c r="E58" s="26">
        <f t="shared" ref="E58:P58" si="10">AVERAGE(E15*357.02)/1000</f>
        <v>0</v>
      </c>
      <c r="F58" s="26">
        <f t="shared" si="10"/>
        <v>0</v>
      </c>
      <c r="G58" s="26">
        <f t="shared" si="10"/>
        <v>0</v>
      </c>
      <c r="H58" s="26">
        <f t="shared" si="10"/>
        <v>0</v>
      </c>
      <c r="I58" s="26">
        <f t="shared" si="10"/>
        <v>0</v>
      </c>
      <c r="J58" s="26">
        <f t="shared" si="10"/>
        <v>0</v>
      </c>
      <c r="K58" s="26">
        <f t="shared" si="10"/>
        <v>0</v>
      </c>
      <c r="L58" s="26">
        <f t="shared" si="10"/>
        <v>0</v>
      </c>
      <c r="M58" s="26">
        <f t="shared" si="10"/>
        <v>0</v>
      </c>
      <c r="N58" s="26">
        <f t="shared" si="10"/>
        <v>0</v>
      </c>
      <c r="O58" s="26">
        <f t="shared" si="10"/>
        <v>0</v>
      </c>
      <c r="P58" s="26">
        <f t="shared" si="10"/>
        <v>0</v>
      </c>
      <c r="Q58" s="61">
        <f t="shared" si="8"/>
        <v>0</v>
      </c>
      <c r="R58" s="69"/>
      <c r="S58" s="67"/>
      <c r="T58" s="22">
        <f t="shared" si="7"/>
        <v>0</v>
      </c>
    </row>
    <row r="59" spans="1:20">
      <c r="A59" s="27">
        <v>10</v>
      </c>
      <c r="B59" s="28">
        <v>236012</v>
      </c>
      <c r="C59" s="29" t="s">
        <v>45</v>
      </c>
      <c r="D59" s="28" t="s">
        <v>34</v>
      </c>
      <c r="E59" s="26">
        <v>10</v>
      </c>
      <c r="F59" s="26">
        <v>10</v>
      </c>
      <c r="G59" s="26">
        <v>10</v>
      </c>
      <c r="H59" s="26">
        <v>10</v>
      </c>
      <c r="I59" s="26">
        <v>10</v>
      </c>
      <c r="J59" s="26">
        <v>10</v>
      </c>
      <c r="K59" s="26">
        <v>10</v>
      </c>
      <c r="L59" s="26">
        <v>10</v>
      </c>
      <c r="M59" s="26">
        <v>10</v>
      </c>
      <c r="N59" s="26">
        <v>10</v>
      </c>
      <c r="O59" s="26">
        <v>10</v>
      </c>
      <c r="P59" s="26">
        <v>10</v>
      </c>
      <c r="Q59" s="61">
        <f t="shared" si="8"/>
        <v>120</v>
      </c>
      <c r="R59" s="69"/>
      <c r="S59" s="67"/>
      <c r="T59" s="22">
        <f t="shared" si="7"/>
        <v>0</v>
      </c>
    </row>
    <row r="60" spans="1:20">
      <c r="A60" s="27">
        <v>11</v>
      </c>
      <c r="B60" s="28">
        <v>236013</v>
      </c>
      <c r="C60" s="29" t="s">
        <v>23</v>
      </c>
      <c r="D60" s="28" t="s">
        <v>34</v>
      </c>
      <c r="E60" s="26">
        <v>4.5</v>
      </c>
      <c r="F60" s="26">
        <v>4.5</v>
      </c>
      <c r="G60" s="26">
        <v>4.5</v>
      </c>
      <c r="H60" s="26">
        <v>4.5</v>
      </c>
      <c r="I60" s="26">
        <v>4.5</v>
      </c>
      <c r="J60" s="26">
        <v>4.5</v>
      </c>
      <c r="K60" s="26">
        <v>4.5</v>
      </c>
      <c r="L60" s="26">
        <v>4.5</v>
      </c>
      <c r="M60" s="26">
        <v>4.5</v>
      </c>
      <c r="N60" s="26">
        <v>4.5</v>
      </c>
      <c r="O60" s="26">
        <v>4.5</v>
      </c>
      <c r="P60" s="26">
        <v>4.5</v>
      </c>
      <c r="Q60" s="61">
        <f t="shared" si="8"/>
        <v>54</v>
      </c>
      <c r="R60" s="69"/>
      <c r="S60" s="67"/>
      <c r="T60" s="22">
        <f t="shared" si="7"/>
        <v>0</v>
      </c>
    </row>
    <row r="61" spans="1:20">
      <c r="A61" s="27">
        <v>12</v>
      </c>
      <c r="B61" s="28">
        <v>236014</v>
      </c>
      <c r="C61" s="29" t="s">
        <v>24</v>
      </c>
      <c r="D61" s="28" t="s">
        <v>34</v>
      </c>
      <c r="E61" s="26">
        <v>9</v>
      </c>
      <c r="F61" s="26">
        <v>9</v>
      </c>
      <c r="G61" s="26">
        <v>9</v>
      </c>
      <c r="H61" s="26">
        <v>10</v>
      </c>
      <c r="I61" s="26">
        <v>11</v>
      </c>
      <c r="J61" s="26">
        <v>11</v>
      </c>
      <c r="K61" s="26">
        <v>12</v>
      </c>
      <c r="L61" s="26">
        <v>11</v>
      </c>
      <c r="M61" s="26">
        <v>10</v>
      </c>
      <c r="N61" s="26">
        <v>10</v>
      </c>
      <c r="O61" s="26">
        <v>9</v>
      </c>
      <c r="P61" s="26">
        <v>9</v>
      </c>
      <c r="Q61" s="61">
        <f t="shared" si="8"/>
        <v>120</v>
      </c>
      <c r="R61" s="69"/>
      <c r="S61" s="67"/>
      <c r="T61" s="22">
        <f t="shared" si="7"/>
        <v>0</v>
      </c>
    </row>
    <row r="62" spans="1:20">
      <c r="A62" s="27">
        <v>13</v>
      </c>
      <c r="B62" s="28">
        <v>236015</v>
      </c>
      <c r="C62" s="29" t="s">
        <v>27</v>
      </c>
      <c r="D62" s="28" t="s">
        <v>32</v>
      </c>
      <c r="E62" s="30">
        <v>0.1</v>
      </c>
      <c r="F62" s="30">
        <v>0.1</v>
      </c>
      <c r="G62" s="30">
        <v>0.1</v>
      </c>
      <c r="H62" s="30">
        <v>0.05</v>
      </c>
      <c r="I62" s="30">
        <v>0.05</v>
      </c>
      <c r="J62" s="30">
        <v>0.05</v>
      </c>
      <c r="K62" s="30">
        <v>0.05</v>
      </c>
      <c r="L62" s="30">
        <v>0.05</v>
      </c>
      <c r="M62" s="30">
        <v>0.05</v>
      </c>
      <c r="N62" s="30">
        <v>0.1</v>
      </c>
      <c r="O62" s="30">
        <v>0.1</v>
      </c>
      <c r="P62" s="30">
        <v>0.1</v>
      </c>
      <c r="Q62" s="61">
        <f t="shared" si="8"/>
        <v>0.9</v>
      </c>
      <c r="R62" s="69"/>
      <c r="S62" s="67"/>
      <c r="T62" s="22">
        <f t="shared" si="7"/>
        <v>0</v>
      </c>
    </row>
    <row r="63" spans="1:20">
      <c r="A63" s="27">
        <v>14</v>
      </c>
      <c r="B63" s="28">
        <v>236016</v>
      </c>
      <c r="C63" s="29" t="s">
        <v>25</v>
      </c>
      <c r="D63" s="28" t="s">
        <v>34</v>
      </c>
      <c r="E63" s="26">
        <v>32</v>
      </c>
      <c r="F63" s="26">
        <v>32</v>
      </c>
      <c r="G63" s="26">
        <v>30</v>
      </c>
      <c r="H63" s="26">
        <v>25</v>
      </c>
      <c r="I63" s="26">
        <v>20</v>
      </c>
      <c r="J63" s="26">
        <v>17</v>
      </c>
      <c r="K63" s="26">
        <v>17</v>
      </c>
      <c r="L63" s="26">
        <v>17</v>
      </c>
      <c r="M63" s="26">
        <v>19</v>
      </c>
      <c r="N63" s="26">
        <v>30</v>
      </c>
      <c r="O63" s="26">
        <v>32</v>
      </c>
      <c r="P63" s="26">
        <v>32</v>
      </c>
      <c r="Q63" s="61">
        <f t="shared" si="8"/>
        <v>303</v>
      </c>
      <c r="R63" s="69"/>
      <c r="S63" s="67"/>
      <c r="T63" s="22">
        <f t="shared" si="7"/>
        <v>0</v>
      </c>
    </row>
    <row r="64" spans="1:20">
      <c r="A64" s="27">
        <v>15</v>
      </c>
      <c r="B64" s="31"/>
      <c r="C64" s="32" t="s">
        <v>40</v>
      </c>
      <c r="D64" s="28" t="s">
        <v>32</v>
      </c>
      <c r="E64" s="26">
        <v>27.5</v>
      </c>
      <c r="F64" s="26">
        <v>30</v>
      </c>
      <c r="G64" s="26">
        <v>22</v>
      </c>
      <c r="H64" s="26">
        <v>24.8</v>
      </c>
      <c r="I64" s="26">
        <v>23.9</v>
      </c>
      <c r="J64" s="26">
        <v>20.5</v>
      </c>
      <c r="K64" s="26">
        <v>22.4</v>
      </c>
      <c r="L64" s="26">
        <v>21.1</v>
      </c>
      <c r="M64" s="26">
        <v>32.5</v>
      </c>
      <c r="N64" s="26">
        <v>23.2</v>
      </c>
      <c r="O64" s="26">
        <v>24.5</v>
      </c>
      <c r="P64" s="26">
        <f t="shared" ref="P64" si="11">AVERAGE(P21*357.02)/1000</f>
        <v>25.312718</v>
      </c>
      <c r="Q64" s="61">
        <f t="shared" si="8"/>
        <v>297.712718</v>
      </c>
      <c r="R64" s="69"/>
      <c r="S64" s="67"/>
      <c r="T64" s="22">
        <f t="shared" si="7"/>
        <v>0</v>
      </c>
    </row>
    <row r="65" spans="1:20">
      <c r="A65" s="27">
        <v>16</v>
      </c>
      <c r="B65" s="28">
        <v>236018</v>
      </c>
      <c r="C65" s="29" t="s">
        <v>35</v>
      </c>
      <c r="D65" s="28" t="s">
        <v>32</v>
      </c>
      <c r="E65" s="26">
        <f t="shared" ref="E65:P65" si="12">AVERAGE(E22*357.02)/1000</f>
        <v>0</v>
      </c>
      <c r="F65" s="26">
        <f t="shared" si="12"/>
        <v>0</v>
      </c>
      <c r="G65" s="26">
        <f t="shared" si="12"/>
        <v>0</v>
      </c>
      <c r="H65" s="26">
        <f t="shared" si="12"/>
        <v>0</v>
      </c>
      <c r="I65" s="26">
        <f t="shared" si="12"/>
        <v>0</v>
      </c>
      <c r="J65" s="26">
        <f t="shared" si="12"/>
        <v>0</v>
      </c>
      <c r="K65" s="26">
        <f t="shared" si="12"/>
        <v>0</v>
      </c>
      <c r="L65" s="26">
        <f t="shared" si="12"/>
        <v>0</v>
      </c>
      <c r="M65" s="26">
        <f t="shared" si="12"/>
        <v>0</v>
      </c>
      <c r="N65" s="26">
        <f t="shared" si="12"/>
        <v>0</v>
      </c>
      <c r="O65" s="26">
        <f t="shared" si="12"/>
        <v>0</v>
      </c>
      <c r="P65" s="26">
        <f t="shared" si="12"/>
        <v>0</v>
      </c>
      <c r="Q65" s="61">
        <f t="shared" si="8"/>
        <v>0</v>
      </c>
      <c r="R65" s="69"/>
      <c r="S65" s="67"/>
      <c r="T65" s="22">
        <f t="shared" si="7"/>
        <v>0</v>
      </c>
    </row>
    <row r="66" spans="1:20">
      <c r="A66" s="27">
        <v>17</v>
      </c>
      <c r="B66" s="28">
        <v>236019</v>
      </c>
      <c r="C66" s="29" t="s">
        <v>26</v>
      </c>
      <c r="D66" s="28" t="s">
        <v>34</v>
      </c>
      <c r="E66" s="26">
        <v>10.5</v>
      </c>
      <c r="F66" s="26">
        <v>10.5</v>
      </c>
      <c r="G66" s="26">
        <v>10.5</v>
      </c>
      <c r="H66" s="26">
        <v>10.5</v>
      </c>
      <c r="I66" s="26">
        <v>10.5</v>
      </c>
      <c r="J66" s="26">
        <v>10.5</v>
      </c>
      <c r="K66" s="26">
        <v>10.5</v>
      </c>
      <c r="L66" s="26">
        <v>10.5</v>
      </c>
      <c r="M66" s="26">
        <v>10.5</v>
      </c>
      <c r="N66" s="26">
        <v>10.5</v>
      </c>
      <c r="O66" s="26">
        <v>10.5</v>
      </c>
      <c r="P66" s="26">
        <v>10.5</v>
      </c>
      <c r="Q66" s="61">
        <f t="shared" si="8"/>
        <v>126</v>
      </c>
      <c r="R66" s="69"/>
      <c r="S66" s="67"/>
      <c r="T66" s="22">
        <f t="shared" si="7"/>
        <v>0</v>
      </c>
    </row>
    <row r="67" spans="1:20">
      <c r="A67" s="27">
        <v>18</v>
      </c>
      <c r="B67" s="28">
        <v>236020</v>
      </c>
      <c r="C67" s="29" t="s">
        <v>28</v>
      </c>
      <c r="D67" s="28" t="s">
        <v>34</v>
      </c>
      <c r="E67" s="26">
        <v>2.8</v>
      </c>
      <c r="F67" s="26">
        <v>2.5</v>
      </c>
      <c r="G67" s="26">
        <v>1.8</v>
      </c>
      <c r="H67" s="26">
        <v>1.3</v>
      </c>
      <c r="I67" s="26">
        <v>0.4</v>
      </c>
      <c r="J67" s="26">
        <v>0.31</v>
      </c>
      <c r="K67" s="26">
        <v>0.33</v>
      </c>
      <c r="L67" s="26">
        <v>0.31</v>
      </c>
      <c r="M67" s="26">
        <v>0.54</v>
      </c>
      <c r="N67" s="26">
        <v>1.42</v>
      </c>
      <c r="O67" s="26">
        <v>1.73</v>
      </c>
      <c r="P67" s="26">
        <v>2.2000000000000002</v>
      </c>
      <c r="Q67" s="61">
        <f t="shared" si="8"/>
        <v>15.640000000000004</v>
      </c>
      <c r="R67" s="69"/>
      <c r="S67" s="67"/>
      <c r="T67" s="22">
        <f t="shared" si="7"/>
        <v>0</v>
      </c>
    </row>
    <row r="68" spans="1:20">
      <c r="A68" s="27">
        <v>19</v>
      </c>
      <c r="B68" s="28">
        <v>236021</v>
      </c>
      <c r="C68" s="29" t="s">
        <v>29</v>
      </c>
      <c r="D68" s="28" t="s">
        <v>34</v>
      </c>
      <c r="E68" s="26">
        <v>240</v>
      </c>
      <c r="F68" s="26">
        <v>220</v>
      </c>
      <c r="G68" s="26">
        <v>360</v>
      </c>
      <c r="H68" s="26">
        <v>330</v>
      </c>
      <c r="I68" s="26">
        <v>330</v>
      </c>
      <c r="J68" s="26">
        <v>440</v>
      </c>
      <c r="K68" s="26">
        <v>490</v>
      </c>
      <c r="L68" s="26">
        <v>520</v>
      </c>
      <c r="M68" s="26">
        <v>510</v>
      </c>
      <c r="N68" s="26">
        <v>540</v>
      </c>
      <c r="O68" s="26">
        <v>510</v>
      </c>
      <c r="P68" s="26">
        <v>350</v>
      </c>
      <c r="Q68" s="61">
        <f t="shared" si="8"/>
        <v>4840</v>
      </c>
      <c r="R68" s="69"/>
      <c r="S68" s="67"/>
      <c r="T68" s="22">
        <f t="shared" si="7"/>
        <v>0</v>
      </c>
    </row>
    <row r="69" spans="1:20">
      <c r="A69" s="27">
        <v>20</v>
      </c>
      <c r="B69" s="28">
        <v>236022</v>
      </c>
      <c r="C69" s="29" t="s">
        <v>30</v>
      </c>
      <c r="D69" s="28" t="s">
        <v>34</v>
      </c>
      <c r="E69" s="26">
        <v>160</v>
      </c>
      <c r="F69" s="26">
        <v>160</v>
      </c>
      <c r="G69" s="26">
        <v>160</v>
      </c>
      <c r="H69" s="26">
        <v>120</v>
      </c>
      <c r="I69" s="26">
        <v>110</v>
      </c>
      <c r="J69" s="26">
        <v>100</v>
      </c>
      <c r="K69" s="26">
        <v>100</v>
      </c>
      <c r="L69" s="26">
        <v>110</v>
      </c>
      <c r="M69" s="26">
        <v>120</v>
      </c>
      <c r="N69" s="26">
        <v>140</v>
      </c>
      <c r="O69" s="26">
        <v>160</v>
      </c>
      <c r="P69" s="26">
        <v>160</v>
      </c>
      <c r="Q69" s="61">
        <f t="shared" si="8"/>
        <v>1600</v>
      </c>
      <c r="R69" s="69"/>
      <c r="S69" s="67"/>
      <c r="T69" s="22">
        <f t="shared" si="7"/>
        <v>0</v>
      </c>
    </row>
    <row r="70" spans="1:20">
      <c r="A70" s="27">
        <v>21</v>
      </c>
      <c r="B70" s="28">
        <v>236024</v>
      </c>
      <c r="C70" s="29" t="s">
        <v>31</v>
      </c>
      <c r="D70" s="28" t="s">
        <v>34</v>
      </c>
      <c r="E70" s="26">
        <v>30</v>
      </c>
      <c r="F70" s="26">
        <v>30</v>
      </c>
      <c r="G70" s="26">
        <v>30</v>
      </c>
      <c r="H70" s="26">
        <v>30</v>
      </c>
      <c r="I70" s="26">
        <v>30</v>
      </c>
      <c r="J70" s="26">
        <v>30</v>
      </c>
      <c r="K70" s="26">
        <v>30</v>
      </c>
      <c r="L70" s="26">
        <v>30</v>
      </c>
      <c r="M70" s="26">
        <v>30</v>
      </c>
      <c r="N70" s="26">
        <v>30</v>
      </c>
      <c r="O70" s="26">
        <v>30</v>
      </c>
      <c r="P70" s="26">
        <v>30</v>
      </c>
      <c r="Q70" s="61">
        <f t="shared" si="8"/>
        <v>360</v>
      </c>
      <c r="R70" s="69"/>
      <c r="S70" s="67"/>
      <c r="T70" s="22">
        <f t="shared" si="7"/>
        <v>0</v>
      </c>
    </row>
    <row r="71" spans="1:20">
      <c r="A71" s="27">
        <v>22</v>
      </c>
      <c r="B71" s="28">
        <v>164012</v>
      </c>
      <c r="C71" s="33" t="s">
        <v>33</v>
      </c>
      <c r="D71" s="28" t="s">
        <v>32</v>
      </c>
      <c r="E71" s="26">
        <f t="shared" ref="E71:P71" si="13">AVERAGE(E28*357.02)/1000</f>
        <v>0</v>
      </c>
      <c r="F71" s="26">
        <f t="shared" si="13"/>
        <v>0</v>
      </c>
      <c r="G71" s="26">
        <f t="shared" si="13"/>
        <v>0</v>
      </c>
      <c r="H71" s="26">
        <f t="shared" si="13"/>
        <v>0</v>
      </c>
      <c r="I71" s="26">
        <f t="shared" si="13"/>
        <v>0</v>
      </c>
      <c r="J71" s="26">
        <f t="shared" si="13"/>
        <v>0</v>
      </c>
      <c r="K71" s="26">
        <f t="shared" si="13"/>
        <v>0</v>
      </c>
      <c r="L71" s="26">
        <f t="shared" si="13"/>
        <v>0</v>
      </c>
      <c r="M71" s="26">
        <f t="shared" si="13"/>
        <v>0</v>
      </c>
      <c r="N71" s="26">
        <f t="shared" si="13"/>
        <v>0</v>
      </c>
      <c r="O71" s="26">
        <f t="shared" si="13"/>
        <v>0</v>
      </c>
      <c r="P71" s="26">
        <f t="shared" si="13"/>
        <v>0</v>
      </c>
      <c r="Q71" s="61">
        <f t="shared" si="8"/>
        <v>0</v>
      </c>
      <c r="R71" s="69"/>
      <c r="S71" s="67"/>
      <c r="T71" s="22">
        <f t="shared" si="7"/>
        <v>0</v>
      </c>
    </row>
    <row r="72" spans="1:20">
      <c r="A72" s="27">
        <v>23</v>
      </c>
      <c r="B72" s="31">
        <v>236025</v>
      </c>
      <c r="C72" s="34" t="s">
        <v>41</v>
      </c>
      <c r="D72" s="28" t="s">
        <v>34</v>
      </c>
      <c r="E72" s="26">
        <v>10.5</v>
      </c>
      <c r="F72" s="26">
        <v>10.5</v>
      </c>
      <c r="G72" s="26">
        <v>10.5</v>
      </c>
      <c r="H72" s="26">
        <v>10.5</v>
      </c>
      <c r="I72" s="26">
        <v>10.5</v>
      </c>
      <c r="J72" s="26">
        <v>10.5</v>
      </c>
      <c r="K72" s="26">
        <v>10.5</v>
      </c>
      <c r="L72" s="26">
        <v>10.5</v>
      </c>
      <c r="M72" s="26">
        <v>10.5</v>
      </c>
      <c r="N72" s="26">
        <v>10.5</v>
      </c>
      <c r="O72" s="26">
        <v>10.5</v>
      </c>
      <c r="P72" s="26">
        <v>10.5</v>
      </c>
      <c r="Q72" s="61">
        <f t="shared" si="8"/>
        <v>126</v>
      </c>
      <c r="R72" s="69"/>
      <c r="S72" s="67"/>
      <c r="T72" s="22">
        <f t="shared" si="7"/>
        <v>0</v>
      </c>
    </row>
    <row r="73" spans="1:20">
      <c r="A73" s="35"/>
      <c r="B73" s="31"/>
      <c r="C73" s="34"/>
      <c r="D73" s="28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61">
        <f t="shared" si="8"/>
        <v>0</v>
      </c>
      <c r="R73" s="69"/>
      <c r="S73" s="67"/>
      <c r="T73" s="22">
        <f t="shared" si="7"/>
        <v>0</v>
      </c>
    </row>
    <row r="74" spans="1:20">
      <c r="A74" s="35"/>
      <c r="B74" s="31"/>
      <c r="C74" s="34"/>
      <c r="D74" s="28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61">
        <f t="shared" si="8"/>
        <v>0</v>
      </c>
      <c r="R74" s="69"/>
      <c r="S74" s="67"/>
      <c r="T74" s="22">
        <f t="shared" si="7"/>
        <v>0</v>
      </c>
    </row>
    <row r="75" spans="1:20">
      <c r="A75" s="27"/>
      <c r="B75" s="28"/>
      <c r="C75" s="33" t="s">
        <v>42</v>
      </c>
      <c r="D75" s="28"/>
      <c r="E75" s="26">
        <v>41.9</v>
      </c>
      <c r="F75" s="26">
        <v>41.9</v>
      </c>
      <c r="G75" s="26">
        <v>41.9</v>
      </c>
      <c r="H75" s="26">
        <v>41.9</v>
      </c>
      <c r="I75" s="26">
        <v>41.9</v>
      </c>
      <c r="J75" s="26">
        <v>41.9</v>
      </c>
      <c r="K75" s="26">
        <v>41.9</v>
      </c>
      <c r="L75" s="26">
        <v>41.9</v>
      </c>
      <c r="M75" s="26">
        <v>41.9</v>
      </c>
      <c r="N75" s="26">
        <v>41.9</v>
      </c>
      <c r="O75" s="26">
        <v>41.9</v>
      </c>
      <c r="P75" s="26">
        <v>41.9</v>
      </c>
      <c r="Q75" s="62">
        <f t="shared" si="8"/>
        <v>502.7999999999999</v>
      </c>
      <c r="R75" s="69"/>
      <c r="S75" s="67"/>
      <c r="T75" s="22">
        <f t="shared" si="7"/>
        <v>0</v>
      </c>
    </row>
    <row r="76" spans="1:20">
      <c r="A76" s="27"/>
      <c r="B76" s="28"/>
      <c r="C76" s="33" t="s">
        <v>37</v>
      </c>
      <c r="D76" s="28"/>
      <c r="E76" s="26">
        <f>SUM(E75+E77)</f>
        <v>788.11059999999998</v>
      </c>
      <c r="F76" s="26">
        <f t="shared" ref="F76:Q76" si="14">SUM(F75+F77)</f>
        <v>790.91059999999993</v>
      </c>
      <c r="G76" s="26">
        <f t="shared" si="14"/>
        <v>932.41060000000004</v>
      </c>
      <c r="H76" s="26">
        <f t="shared" si="14"/>
        <v>842.66060000000004</v>
      </c>
      <c r="I76" s="26">
        <f t="shared" si="14"/>
        <v>738.4606</v>
      </c>
      <c r="J76" s="26">
        <f t="shared" si="14"/>
        <v>854.57060000000001</v>
      </c>
      <c r="K76" s="26">
        <f t="shared" si="14"/>
        <v>920.99059999999997</v>
      </c>
      <c r="L76" s="26">
        <f t="shared" si="14"/>
        <v>947.47059999999999</v>
      </c>
      <c r="M76" s="26">
        <f t="shared" si="14"/>
        <v>970.1006000000001</v>
      </c>
      <c r="N76" s="26">
        <f t="shared" si="14"/>
        <v>1075.7306000000001</v>
      </c>
      <c r="O76" s="26">
        <f t="shared" si="14"/>
        <v>1085.1406000000002</v>
      </c>
      <c r="P76" s="26">
        <f t="shared" si="14"/>
        <v>946.32331800000009</v>
      </c>
      <c r="Q76" s="63">
        <f t="shared" si="14"/>
        <v>10892.879918000002</v>
      </c>
      <c r="R76" s="69"/>
      <c r="S76" s="67"/>
      <c r="T76" s="22">
        <f t="shared" si="7"/>
        <v>0</v>
      </c>
    </row>
    <row r="77" spans="1:20">
      <c r="A77" s="27"/>
      <c r="B77" s="28"/>
      <c r="C77" s="33" t="s">
        <v>39</v>
      </c>
      <c r="D77" s="28"/>
      <c r="E77" s="26">
        <f>SUM(E51:E74)</f>
        <v>746.2106</v>
      </c>
      <c r="F77" s="26">
        <f>SUM(F51:F74)</f>
        <v>749.01059999999995</v>
      </c>
      <c r="G77" s="26">
        <f t="shared" ref="G77:P77" si="15">SUM(G51:G74)</f>
        <v>890.51060000000007</v>
      </c>
      <c r="H77" s="26">
        <f t="shared" si="15"/>
        <v>800.76060000000007</v>
      </c>
      <c r="I77" s="26">
        <f t="shared" si="15"/>
        <v>696.56060000000002</v>
      </c>
      <c r="J77" s="26">
        <f t="shared" si="15"/>
        <v>812.67060000000004</v>
      </c>
      <c r="K77" s="26">
        <f t="shared" si="15"/>
        <v>879.09059999999999</v>
      </c>
      <c r="L77" s="26">
        <f t="shared" si="15"/>
        <v>905.57060000000001</v>
      </c>
      <c r="M77" s="26">
        <f t="shared" si="15"/>
        <v>928.20060000000012</v>
      </c>
      <c r="N77" s="26">
        <f t="shared" si="15"/>
        <v>1033.8306</v>
      </c>
      <c r="O77" s="26">
        <f t="shared" si="15"/>
        <v>1043.2406000000001</v>
      </c>
      <c r="P77" s="26">
        <f t="shared" si="15"/>
        <v>904.42331800000011</v>
      </c>
      <c r="Q77" s="64">
        <f>SUM(E77:P77)</f>
        <v>10390.079918000003</v>
      </c>
      <c r="R77" s="69"/>
      <c r="S77" s="67"/>
      <c r="T77" s="22">
        <f t="shared" si="7"/>
        <v>0</v>
      </c>
    </row>
    <row r="78" spans="1:20">
      <c r="A78" s="27"/>
      <c r="B78" s="28"/>
      <c r="C78" s="33"/>
      <c r="D78" s="28" t="s">
        <v>34</v>
      </c>
      <c r="E78" s="26">
        <f t="shared" ref="E78:J78" si="16">AVERAGE(E77-E79)</f>
        <v>716.11059999999998</v>
      </c>
      <c r="F78" s="26">
        <f t="shared" si="16"/>
        <v>716.41059999999993</v>
      </c>
      <c r="G78" s="26">
        <f t="shared" si="16"/>
        <v>865.91060000000004</v>
      </c>
      <c r="H78" s="26">
        <f t="shared" si="16"/>
        <v>773.41060000000004</v>
      </c>
      <c r="I78" s="26">
        <f t="shared" si="16"/>
        <v>670.61059999999998</v>
      </c>
      <c r="J78" s="26">
        <f t="shared" si="16"/>
        <v>790.12060000000008</v>
      </c>
      <c r="K78" s="26">
        <f>AVERAGE(K77-K79)</f>
        <v>854.64059999999995</v>
      </c>
      <c r="L78" s="26">
        <f t="shared" ref="L78:P78" si="17">AVERAGE(L77-L79)</f>
        <v>882.42060000000004</v>
      </c>
      <c r="M78" s="26">
        <f t="shared" si="17"/>
        <v>893.65060000000017</v>
      </c>
      <c r="N78" s="26">
        <f t="shared" si="17"/>
        <v>1008.5306</v>
      </c>
      <c r="O78" s="26">
        <f t="shared" si="17"/>
        <v>1015.9406000000001</v>
      </c>
      <c r="P78" s="26">
        <f t="shared" si="17"/>
        <v>876.31060000000014</v>
      </c>
      <c r="Q78" s="64">
        <f>SUM(E78:P78)</f>
        <v>10064.067200000001</v>
      </c>
      <c r="R78" s="69"/>
      <c r="S78" s="67"/>
      <c r="T78" s="22">
        <f t="shared" si="7"/>
        <v>0</v>
      </c>
    </row>
    <row r="79" spans="1:20">
      <c r="A79" s="35"/>
      <c r="B79" s="31"/>
      <c r="C79" s="34"/>
      <c r="D79" s="31" t="s">
        <v>32</v>
      </c>
      <c r="E79" s="37">
        <f t="shared" ref="E79:J79" si="18">SUM(E51+E62+E64+E71)</f>
        <v>30.1</v>
      </c>
      <c r="F79" s="37">
        <f t="shared" si="18"/>
        <v>32.6</v>
      </c>
      <c r="G79" s="37">
        <f t="shared" si="18"/>
        <v>24.6</v>
      </c>
      <c r="H79" s="37">
        <f t="shared" si="18"/>
        <v>27.35</v>
      </c>
      <c r="I79" s="37">
        <f t="shared" si="18"/>
        <v>25.95</v>
      </c>
      <c r="J79" s="37">
        <f t="shared" si="18"/>
        <v>22.55</v>
      </c>
      <c r="K79" s="37">
        <f>SUM(K51+K62+K64+K71)</f>
        <v>24.45</v>
      </c>
      <c r="L79" s="37">
        <f t="shared" ref="L79:P79" si="19">SUM(L51+L62+L64+L71)</f>
        <v>23.150000000000002</v>
      </c>
      <c r="M79" s="37">
        <f t="shared" si="19"/>
        <v>34.549999999999997</v>
      </c>
      <c r="N79" s="37">
        <f t="shared" si="19"/>
        <v>25.3</v>
      </c>
      <c r="O79" s="37">
        <f t="shared" si="19"/>
        <v>27.3</v>
      </c>
      <c r="P79" s="37">
        <f t="shared" si="19"/>
        <v>28.112718000000001</v>
      </c>
      <c r="Q79" s="64">
        <f>SUM(E79:P79)</f>
        <v>326.01271800000006</v>
      </c>
      <c r="R79" s="69"/>
      <c r="S79" s="67"/>
      <c r="T79" s="22">
        <f t="shared" si="7"/>
        <v>0</v>
      </c>
    </row>
    <row r="80" spans="1:20">
      <c r="A80" s="38"/>
      <c r="B80" s="38"/>
      <c r="C80" s="39" t="s">
        <v>46</v>
      </c>
      <c r="D80" s="38"/>
      <c r="E80" s="40">
        <f>SUM(E50+E76)</f>
        <v>1076.2105999999999</v>
      </c>
      <c r="F80" s="40">
        <f t="shared" ref="F80:Q80" si="20">SUM(F50+F76)</f>
        <v>1049.0106000000001</v>
      </c>
      <c r="G80" s="40">
        <f t="shared" si="20"/>
        <v>1120.5106000000001</v>
      </c>
      <c r="H80" s="40">
        <f t="shared" si="20"/>
        <v>1020.7606000000001</v>
      </c>
      <c r="I80" s="40">
        <f t="shared" si="20"/>
        <v>786.56060000000002</v>
      </c>
      <c r="J80" s="40">
        <f t="shared" si="20"/>
        <v>902.67060000000004</v>
      </c>
      <c r="K80" s="40">
        <f t="shared" si="20"/>
        <v>969.09059999999999</v>
      </c>
      <c r="L80" s="40">
        <f t="shared" si="20"/>
        <v>995.57060000000001</v>
      </c>
      <c r="M80" s="40">
        <f t="shared" si="20"/>
        <v>1148.2006000000001</v>
      </c>
      <c r="N80" s="40">
        <f t="shared" si="20"/>
        <v>1263.8306</v>
      </c>
      <c r="O80" s="40">
        <f t="shared" si="20"/>
        <v>1343.2406000000001</v>
      </c>
      <c r="P80" s="40">
        <f t="shared" si="20"/>
        <v>1234.4233180000001</v>
      </c>
      <c r="Q80" s="65">
        <f t="shared" si="20"/>
        <v>12910.079918000003</v>
      </c>
      <c r="R80" s="69"/>
      <c r="S80" s="67"/>
      <c r="T80" s="22">
        <f t="shared" si="7"/>
        <v>0</v>
      </c>
    </row>
    <row r="81" spans="18:18">
      <c r="R81" s="20"/>
    </row>
  </sheetData>
  <mergeCells count="43">
    <mergeCell ref="M48:M49"/>
    <mergeCell ref="N48:N49"/>
    <mergeCell ref="A47:A49"/>
    <mergeCell ref="B47:B49"/>
    <mergeCell ref="C47:C49"/>
    <mergeCell ref="D47:D49"/>
    <mergeCell ref="E47:Q47"/>
    <mergeCell ref="E48:E49"/>
    <mergeCell ref="F48:F49"/>
    <mergeCell ref="G48:G49"/>
    <mergeCell ref="H48:H49"/>
    <mergeCell ref="O48:O49"/>
    <mergeCell ref="P48:P49"/>
    <mergeCell ref="Q48:Q49"/>
    <mergeCell ref="I48:I49"/>
    <mergeCell ref="J48:J49"/>
    <mergeCell ref="K48:K49"/>
    <mergeCell ref="L48:L49"/>
    <mergeCell ref="P6:P7"/>
    <mergeCell ref="B43:Q43"/>
    <mergeCell ref="I6:I7"/>
    <mergeCell ref="J6:J7"/>
    <mergeCell ref="K6:K7"/>
    <mergeCell ref="L6:L7"/>
    <mergeCell ref="M6:M7"/>
    <mergeCell ref="N6:N7"/>
    <mergeCell ref="O6:O7"/>
    <mergeCell ref="R5:R7"/>
    <mergeCell ref="S5:S7"/>
    <mergeCell ref="R47:R49"/>
    <mergeCell ref="S47:S49"/>
    <mergeCell ref="A3:P3"/>
    <mergeCell ref="A5:A7"/>
    <mergeCell ref="B5:B7"/>
    <mergeCell ref="C5:C7"/>
    <mergeCell ref="D5:D7"/>
    <mergeCell ref="E5:Q5"/>
    <mergeCell ref="E6:E7"/>
    <mergeCell ref="F6:F7"/>
    <mergeCell ref="G6:G7"/>
    <mergeCell ref="H6:H7"/>
    <mergeCell ref="Q6:Q7"/>
    <mergeCell ref="A40:P40"/>
  </mergeCells>
  <pageMargins left="0.7" right="0.7" top="0.75" bottom="0.75" header="0.3" footer="0.3"/>
  <pageSetup paperSize="9" scale="62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2017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</dc:creator>
  <cp:lastModifiedBy>Павел</cp:lastModifiedBy>
  <cp:lastPrinted>2017-01-20T08:22:55Z</cp:lastPrinted>
  <dcterms:created xsi:type="dcterms:W3CDTF">2013-10-31T12:28:34Z</dcterms:created>
  <dcterms:modified xsi:type="dcterms:W3CDTF">2017-01-20T08:24:02Z</dcterms:modified>
</cp:coreProperties>
</file>